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560" windowHeight="12675" firstSheet="1" activeTab="1"/>
  </bookViews>
  <sheets>
    <sheet name="T11.2018" sheetId="2" state="hidden" r:id="rId1"/>
    <sheet name="Thi CQ" sheetId="3" r:id="rId2"/>
  </sheets>
  <definedNames>
    <definedName name="_xlnm._FilterDatabase" localSheetId="0" hidden="1">T11.2018!$H$1:$H$83</definedName>
    <definedName name="_xlnm.Print_Titles" localSheetId="0">T11.2018!$5:$5</definedName>
    <definedName name="_xlnm.Print_Titles" localSheetId="1">'Thi CQ'!$5:$5</definedName>
  </definedNames>
  <calcPr calcId="152511"/>
</workbook>
</file>

<file path=xl/calcChain.xml><?xml version="1.0" encoding="utf-8"?>
<calcChain xmlns="http://schemas.openxmlformats.org/spreadsheetml/2006/main">
  <c r="H49" i="3" l="1"/>
  <c r="H48" i="3"/>
  <c r="H46" i="3"/>
  <c r="H44" i="3"/>
  <c r="H42" i="3"/>
  <c r="H41" i="3"/>
  <c r="H40" i="3"/>
  <c r="H38" i="3"/>
  <c r="H37" i="3"/>
  <c r="H36" i="3"/>
  <c r="H35" i="3"/>
  <c r="H34" i="3"/>
  <c r="H32" i="3"/>
  <c r="H31" i="3"/>
  <c r="H30" i="3"/>
  <c r="H28" i="3"/>
  <c r="H26" i="3"/>
  <c r="I24" i="3"/>
  <c r="H24" i="3"/>
  <c r="H22" i="3"/>
  <c r="H20" i="3"/>
  <c r="H18" i="3"/>
  <c r="H16" i="3"/>
  <c r="H15" i="3"/>
  <c r="H14" i="3"/>
  <c r="H12" i="3"/>
  <c r="H11" i="3"/>
  <c r="H10" i="3"/>
  <c r="H9" i="3"/>
  <c r="G77" i="2" l="1"/>
  <c r="G72" i="2"/>
  <c r="G73" i="2"/>
</calcChain>
</file>

<file path=xl/sharedStrings.xml><?xml version="1.0" encoding="utf-8"?>
<sst xmlns="http://schemas.openxmlformats.org/spreadsheetml/2006/main" count="409" uniqueCount="176">
  <si>
    <t>VIỆN ĐẠI HỌC MỞ HÀ NỘI</t>
  </si>
  <si>
    <t>KHOA LUẬT</t>
  </si>
  <si>
    <t>TT</t>
  </si>
  <si>
    <t>Trung tâm - Lớp</t>
  </si>
  <si>
    <t>Lần thi</t>
  </si>
  <si>
    <t>Môn thi</t>
  </si>
  <si>
    <t>Ngày thi</t>
  </si>
  <si>
    <t>Ca thi</t>
  </si>
  <si>
    <t xml:space="preserve">Ghi chú </t>
  </si>
  <si>
    <t>LẬP BIỂU</t>
  </si>
  <si>
    <t xml:space="preserve"> PHÓ TRƯỞNG KHOA</t>
  </si>
  <si>
    <t>Đinh Thị Hằng</t>
  </si>
  <si>
    <t>Đỗ Huyền Trang</t>
  </si>
  <si>
    <t>I</t>
  </si>
  <si>
    <t>HỆ VỪA HỌC VỪA LÀM</t>
  </si>
  <si>
    <t>Số lượng sinh viên</t>
  </si>
  <si>
    <t xml:space="preserve">Số lượng phòng thi </t>
  </si>
  <si>
    <t>II</t>
  </si>
  <si>
    <t>III</t>
  </si>
  <si>
    <t>IV</t>
  </si>
  <si>
    <t>Luật hình sự VN 1</t>
  </si>
  <si>
    <t>Luật hình sự VN 2</t>
  </si>
  <si>
    <t>Luật tố tụng hình sự VN</t>
  </si>
  <si>
    <t>Tâm lý học tư pháp</t>
  </si>
  <si>
    <t>Luật dân sự VN 1</t>
  </si>
  <si>
    <t>Tiếng anh 3</t>
  </si>
  <si>
    <t>Trung tâm GDTX Điện Biên</t>
  </si>
  <si>
    <t>VB1K16 Tủa Chùa</t>
  </si>
  <si>
    <t>Kỹ năng tư vấn trong lĩnh vực đất đai</t>
  </si>
  <si>
    <t>Pháp luật về sở hữu trí tuệ và chuyển giao công nghệ</t>
  </si>
  <si>
    <t>Luật tố tụng dân sự</t>
  </si>
  <si>
    <t>Luật môi trường</t>
  </si>
  <si>
    <t>24/11/2018</t>
  </si>
  <si>
    <t>Pháp luật về hoạt động thương mại</t>
  </si>
  <si>
    <t>Luật tài chính</t>
  </si>
  <si>
    <t>Luật cạnh tranh</t>
  </si>
  <si>
    <t>Tiếng anh 1</t>
  </si>
  <si>
    <t>25/11/2018</t>
  </si>
  <si>
    <t>ĐH-K17A Mường Chà, Điện Biên</t>
  </si>
  <si>
    <t>Luật lao động</t>
  </si>
  <si>
    <t>Pháp luật về chủ thể kinh doanh</t>
  </si>
  <si>
    <t>Luật hôn nhân và gia đình</t>
  </si>
  <si>
    <t>Luật đất đai</t>
  </si>
  <si>
    <t>11/11/2018</t>
  </si>
  <si>
    <t>10/11/2018</t>
  </si>
  <si>
    <t>ĐH-K17B Điện Biên</t>
  </si>
  <si>
    <t>Luật hình sự Việt Nam 1</t>
  </si>
  <si>
    <t>Luật hình sự Việt Nam 2</t>
  </si>
  <si>
    <t>Luật tố tụng hình sự Việt Nam</t>
  </si>
  <si>
    <t>Luật dân sự Việt Nam 1</t>
  </si>
  <si>
    <t>Trung tâm GDTX Sơn La</t>
  </si>
  <si>
    <t>VB1K16 Sơn La</t>
  </si>
  <si>
    <t>Luật tố tụng hành chính</t>
  </si>
  <si>
    <t>Luật ngân hàng</t>
  </si>
  <si>
    <t>Trung tâm GDTX Hải Phòng</t>
  </si>
  <si>
    <t>VB1K15 Hải Phòng</t>
  </si>
  <si>
    <t>Tiếng anh 3 (tiếng anh chuyên ngành)</t>
  </si>
  <si>
    <t>VB2K16 Hải Phòng</t>
  </si>
  <si>
    <t>17/11/2018</t>
  </si>
  <si>
    <t>ĐH-K17 Ninh Bình</t>
  </si>
  <si>
    <t>Kỹ năng đàm phán, soạn thảo và ký kết HĐ dân sự</t>
  </si>
  <si>
    <t>LỊCH THI HẾT MÔN, HẾT HỌC PHẦN THÁNG 11/2018</t>
  </si>
  <si>
    <t>Kỹ năng nghề Luật</t>
  </si>
  <si>
    <t>Kỹ năng tư vấn pháp luật về thuế</t>
  </si>
  <si>
    <t>Tâm lý học đại cương (áp dụng đối tượng học 4,5)</t>
  </si>
  <si>
    <t>18/11/2018</t>
  </si>
  <si>
    <t>Luật tố tụng hình sự</t>
  </si>
  <si>
    <t>Luật sở hữu trí tuệ</t>
  </si>
  <si>
    <t>Luật kinh tế 1</t>
  </si>
  <si>
    <t>Luật kinh tế 2</t>
  </si>
  <si>
    <t>Trung tâm GDTX tỉnh Yên Bái</t>
  </si>
  <si>
    <t>ĐH-K17B Lục Yên</t>
  </si>
  <si>
    <t>VB2K18 HN</t>
  </si>
  <si>
    <t>Khu giảng đường Khoa Luật</t>
  </si>
  <si>
    <t>Phương pháp nghiên cứu khoa học và kỹ năng nghiên cứu Luật</t>
  </si>
  <si>
    <t>Lý luận chung NN&amp;PL</t>
  </si>
  <si>
    <t>Lịch sử nhà nước và pháp luật</t>
  </si>
  <si>
    <t>Trường trung cấp KTKT và tại chức Ninh Bình</t>
  </si>
  <si>
    <t>Kinh tế học</t>
  </si>
  <si>
    <t>Trung tâm GDTX tỉnh Vĩnh Phúc</t>
  </si>
  <si>
    <t>ĐH-K18 Vĩnh Phúc</t>
  </si>
  <si>
    <t xml:space="preserve">    Hà Nội, ngày 15 tháng 10 năm 2018</t>
  </si>
  <si>
    <t>Luật hiến pháp</t>
  </si>
  <si>
    <t>Cả ngày</t>
  </si>
  <si>
    <t>Thi Vấn đáp</t>
  </si>
  <si>
    <t>Luật thương mại quốc tế</t>
  </si>
  <si>
    <t>K17</t>
  </si>
  <si>
    <t>Ca 2</t>
  </si>
  <si>
    <t>Ca 1</t>
  </si>
  <si>
    <t>K15,16</t>
  </si>
  <si>
    <t>Ca 3</t>
  </si>
  <si>
    <t xml:space="preserve">Cả ngày </t>
  </si>
  <si>
    <t>Sáng</t>
  </si>
  <si>
    <t>Tư pháp quốc tế</t>
  </si>
  <si>
    <t>Tin học đại cương</t>
  </si>
  <si>
    <t>Ca 4</t>
  </si>
  <si>
    <t>Quản trị kinh doanh</t>
  </si>
  <si>
    <t>Lớp</t>
  </si>
  <si>
    <t>HỆ CHÍNH QUI</t>
  </si>
  <si>
    <t>LQT K23</t>
  </si>
  <si>
    <t>K23</t>
  </si>
  <si>
    <t>K16,17</t>
  </si>
  <si>
    <t>K16,K17</t>
  </si>
  <si>
    <t>K23, K17</t>
  </si>
  <si>
    <t>K15</t>
  </si>
  <si>
    <t>Luật biển quốc tế</t>
  </si>
  <si>
    <t>Quan hệ kinh tế quốc tế</t>
  </si>
  <si>
    <t>Pháp luật về quản lý nhà nước trong lĩnh vực thương mại</t>
  </si>
  <si>
    <t>Luật hình sự 1 số nước trên thế giới</t>
  </si>
  <si>
    <t xml:space="preserve">Luật tố tụng hình sự </t>
  </si>
  <si>
    <t>Triết học Luật</t>
  </si>
  <si>
    <t>Lý luận nhà nước và pháp luật</t>
  </si>
  <si>
    <t>Tâm lý học xã hội</t>
  </si>
  <si>
    <t>Anh văn 2 (đọc, viết, nghe)</t>
  </si>
  <si>
    <t>Anh văn 2 (nói)</t>
  </si>
  <si>
    <t>Anh văn 3 (đọc, viết, nghe)</t>
  </si>
  <si>
    <t>Anh văn 3 (nói)</t>
  </si>
  <si>
    <t>Anh văn 1 (đoc, viết, nghe)</t>
  </si>
  <si>
    <t>Anh văn 1 (nói)</t>
  </si>
  <si>
    <t>Luật dân sự VN 2</t>
  </si>
  <si>
    <t>Soạn thảo văn bản hành chính</t>
  </si>
  <si>
    <t xml:space="preserve">Đường lối CM </t>
  </si>
  <si>
    <t>Nguyên lý cơ bản của chủ nghĩa Mác - Lenin</t>
  </si>
  <si>
    <t>Số lượng SV</t>
  </si>
  <si>
    <t>Số lượng phòng thi/ CB hỏi thi</t>
  </si>
  <si>
    <t>26/11/2018</t>
  </si>
  <si>
    <t>27/11/2018</t>
  </si>
  <si>
    <t>28/11/2018</t>
  </si>
  <si>
    <t>29,30/11/2018</t>
  </si>
  <si>
    <t>03/12/2018</t>
  </si>
  <si>
    <t>04,05/12/2018</t>
  </si>
  <si>
    <t>06/12/2018</t>
  </si>
  <si>
    <t>07/12/2018</t>
  </si>
  <si>
    <t>08/12/2018</t>
  </si>
  <si>
    <t>09/12/2018</t>
  </si>
  <si>
    <t>10/12/2018</t>
  </si>
  <si>
    <t>12/12/2018</t>
  </si>
  <si>
    <t>13/12/2018</t>
  </si>
  <si>
    <t>14/12/2018</t>
  </si>
  <si>
    <t>15/12/2018</t>
  </si>
  <si>
    <t>Chiều</t>
  </si>
  <si>
    <t xml:space="preserve">Sáng </t>
  </si>
  <si>
    <t>Bảo vệ/BT nhóm</t>
  </si>
  <si>
    <t>Thời gian thi</t>
  </si>
  <si>
    <t>90p</t>
  </si>
  <si>
    <t>42</t>
  </si>
  <si>
    <t>2</t>
  </si>
  <si>
    <t>7</t>
  </si>
  <si>
    <t>90</t>
  </si>
  <si>
    <t>3</t>
  </si>
  <si>
    <t>120p</t>
  </si>
  <si>
    <t>04/12/2018</t>
  </si>
  <si>
    <t>05/12/2018</t>
  </si>
  <si>
    <t>11/12/2018</t>
  </si>
  <si>
    <t>Luật hình sự quốc tế</t>
  </si>
  <si>
    <t>Trung tâm GDTX tỉnh Hải Dương</t>
  </si>
  <si>
    <t>ĐH-K17 Tứ Kì, Hải Dương</t>
  </si>
  <si>
    <t>Luật hiến pháp VN</t>
  </si>
  <si>
    <t xml:space="preserve"> 04/11/2018</t>
  </si>
  <si>
    <t>1</t>
  </si>
  <si>
    <t>Tiếng anh 3 (Tiếng anh cơ bản)</t>
  </si>
  <si>
    <t>30</t>
  </si>
  <si>
    <t>GV chủ động xếp lịch</t>
  </si>
  <si>
    <t>LỊCH THI HẾT HỌC PHẦN HỆ CHÍNH QUI HỌC KÌ 1 NĂM HỌC 2018-2019</t>
  </si>
  <si>
    <t xml:space="preserve">    Hà Nội, ngày 17 tháng 10 năm 2018</t>
  </si>
  <si>
    <t>Trung tâm GDTX&amp;HN Lai Châu</t>
  </si>
  <si>
    <t>VB1K15 Lai Châu</t>
  </si>
  <si>
    <r>
      <t xml:space="preserve">27/10/2018 -&gt; </t>
    </r>
    <r>
      <rPr>
        <sz val="11"/>
        <color rgb="FFFF0000"/>
        <rFont val="Times New Roman"/>
        <family val="1"/>
      </rPr>
      <t>10/11/2018</t>
    </r>
  </si>
  <si>
    <r>
      <t xml:space="preserve">28/10/2018 -&gt; </t>
    </r>
    <r>
      <rPr>
        <sz val="11"/>
        <color rgb="FFFF0000"/>
        <rFont val="Times New Roman"/>
        <family val="1"/>
      </rPr>
      <t>11/11/2018</t>
    </r>
  </si>
  <si>
    <t>Công pháp quốc tế 1</t>
  </si>
  <si>
    <t>Đã nhận đề</t>
  </si>
  <si>
    <r>
      <t xml:space="preserve">20/10/2018 -&gt; </t>
    </r>
    <r>
      <rPr>
        <sz val="12"/>
        <color rgb="FFFF0000"/>
        <rFont val="Times New Roman"/>
        <family val="1"/>
      </rPr>
      <t>24/11/2018</t>
    </r>
  </si>
  <si>
    <t>LQT 15</t>
  </si>
  <si>
    <t>Phương pháp nghiên cứu KH Luật</t>
  </si>
  <si>
    <t>Lịch sử nhà nước và PL thế giới</t>
  </si>
  <si>
    <t>Tư tưởng 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</si>
</sst>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809]d/m/yyyy;@"/>
    <numFmt numFmtId="165" formatCode="dd/mm/yyyy;@"/>
  </numFmts>
  <fonts count="37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indexed="10"/>
      <name val="Times New Roman"/>
      <family val="1"/>
      <charset val="163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b/>
      <sz val="12"/>
      <name val="Times New Roman"/>
      <family val="1"/>
      <charset val="163"/>
    </font>
    <font>
      <b/>
      <sz val="12"/>
      <color indexed="10"/>
      <name val="Times New Roman"/>
      <family val="1"/>
      <charset val="163"/>
    </font>
    <font>
      <sz val="12"/>
      <name val="Calibri"/>
      <family val="2"/>
      <scheme val="minor"/>
    </font>
    <font>
      <sz val="12"/>
      <color indexed="8"/>
      <name val="Times New Roman"/>
      <family val="1"/>
      <charset val="163"/>
    </font>
    <font>
      <sz val="11"/>
      <color indexed="8"/>
      <name val="Calibri"/>
      <family val="2"/>
    </font>
    <font>
      <sz val="12"/>
      <name val=".VnTime"/>
      <family val="2"/>
    </font>
    <font>
      <sz val="12"/>
      <color theme="1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sz val="11"/>
      <name val="Calibri"/>
      <family val="2"/>
      <scheme val="minor"/>
    </font>
    <font>
      <i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i/>
      <sz val="11"/>
      <name val="Calibri"/>
      <family val="2"/>
      <scheme val="minor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18" fillId="0" borderId="0" applyFill="0" applyProtection="0"/>
    <xf numFmtId="0" fontId="19" fillId="0" borderId="0"/>
    <xf numFmtId="0" fontId="2" fillId="0" borderId="0"/>
    <xf numFmtId="0" fontId="1" fillId="0" borderId="0"/>
    <xf numFmtId="0" fontId="2" fillId="0" borderId="0"/>
  </cellStyleXfs>
  <cellXfs count="222">
    <xf numFmtId="0" fontId="0" fillId="0" borderId="0" xfId="0"/>
    <xf numFmtId="0" fontId="8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17" fontId="3" fillId="0" borderId="2" xfId="0" quotePrefix="1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6" fillId="0" borderId="0" xfId="1" applyNumberFormat="1" applyFont="1" applyFill="1" applyAlignment="1">
      <alignment horizontal="center" vertical="center"/>
    </xf>
    <xf numFmtId="14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1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0" borderId="2" xfId="5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7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vertical="center" wrapText="1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3" fillId="0" borderId="0" xfId="1" applyNumberFormat="1" applyFont="1" applyFill="1" applyAlignment="1">
      <alignment horizontal="center" vertical="center"/>
    </xf>
    <xf numFmtId="14" fontId="23" fillId="0" borderId="0" xfId="1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29" fillId="0" borderId="0" xfId="0" applyFont="1"/>
    <xf numFmtId="0" fontId="4" fillId="0" borderId="4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vertical="center" wrapText="1"/>
    </xf>
    <xf numFmtId="3" fontId="3" fillId="0" borderId="11" xfId="0" quotePrefix="1" applyNumberFormat="1" applyFont="1" applyFill="1" applyBorder="1" applyAlignment="1">
      <alignment horizontal="center" vertical="center" wrapText="1"/>
    </xf>
    <xf numFmtId="3" fontId="3" fillId="0" borderId="11" xfId="0" quotePrefix="1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3" fillId="0" borderId="11" xfId="0" quotePrefix="1" applyFont="1" applyFill="1" applyBorder="1" applyAlignment="1">
      <alignment horizontal="center" vertical="center" wrapText="1"/>
    </xf>
    <xf numFmtId="0" fontId="6" fillId="0" borderId="11" xfId="1" quotePrefix="1" applyFont="1" applyBorder="1" applyAlignment="1">
      <alignment horizontal="center" vertical="center" wrapText="1"/>
    </xf>
    <xf numFmtId="1" fontId="3" fillId="0" borderId="11" xfId="0" quotePrefix="1" applyNumberFormat="1" applyFont="1" applyFill="1" applyBorder="1" applyAlignment="1">
      <alignment horizontal="center" vertical="center" wrapText="1"/>
    </xf>
    <xf numFmtId="1" fontId="3" fillId="0" borderId="11" xfId="0" quotePrefix="1" applyNumberFormat="1" applyFont="1" applyFill="1" applyBorder="1" applyAlignment="1" applyProtection="1">
      <alignment horizontal="center" vertical="center" wrapText="1"/>
    </xf>
    <xf numFmtId="1" fontId="6" fillId="0" borderId="11" xfId="1" quotePrefix="1" applyNumberFormat="1" applyFont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14" fontId="4" fillId="0" borderId="1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3" fontId="6" fillId="0" borderId="11" xfId="1" quotePrefix="1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3" fillId="0" borderId="2" xfId="0" quotePrefix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14" fontId="6" fillId="0" borderId="2" xfId="2" quotePrefix="1" applyNumberFormat="1" applyFont="1" applyBorder="1" applyAlignment="1">
      <alignment horizontal="center" vertical="center" wrapText="1"/>
    </xf>
    <xf numFmtId="0" fontId="17" fillId="0" borderId="2" xfId="0" quotePrefix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165" fontId="3" fillId="0" borderId="2" xfId="0" quotePrefix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64" fontId="33" fillId="2" borderId="11" xfId="0" quotePrefix="1" applyNumberFormat="1" applyFont="1" applyFill="1" applyBorder="1" applyAlignment="1">
      <alignment horizontal="center" vertical="center" wrapText="1"/>
    </xf>
    <xf numFmtId="164" fontId="33" fillId="2" borderId="11" xfId="0" applyNumberFormat="1" applyFont="1" applyFill="1" applyBorder="1" applyAlignment="1">
      <alignment horizontal="center" vertical="center" wrapText="1"/>
    </xf>
    <xf numFmtId="165" fontId="3" fillId="2" borderId="2" xfId="0" quotePrefix="1" applyNumberFormat="1" applyFont="1" applyFill="1" applyBorder="1" applyAlignment="1" applyProtection="1">
      <alignment horizontal="center" vertical="center"/>
    </xf>
    <xf numFmtId="164" fontId="3" fillId="0" borderId="2" xfId="0" quotePrefix="1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3" fillId="0" borderId="12" xfId="0" quotePrefix="1" applyNumberFormat="1" applyFont="1" applyFill="1" applyBorder="1" applyAlignment="1" applyProtection="1">
      <alignment horizontal="center" vertical="center" wrapText="1"/>
    </xf>
    <xf numFmtId="164" fontId="3" fillId="0" borderId="8" xfId="0" quotePrefix="1" applyNumberFormat="1" applyFont="1" applyFill="1" applyBorder="1" applyAlignment="1" applyProtection="1">
      <alignment horizontal="center" vertical="center" wrapText="1"/>
    </xf>
    <xf numFmtId="164" fontId="3" fillId="0" borderId="9" xfId="0" quotePrefix="1" applyNumberFormat="1" applyFont="1" applyFill="1" applyBorder="1" applyAlignment="1" applyProtection="1">
      <alignment horizontal="center" vertical="center" wrapText="1"/>
    </xf>
    <xf numFmtId="165" fontId="3" fillId="2" borderId="2" xfId="0" quotePrefix="1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24" fillId="0" borderId="10" xfId="1" applyFont="1" applyFill="1" applyBorder="1" applyAlignment="1">
      <alignment horizontal="center"/>
    </xf>
    <xf numFmtId="0" fontId="27" fillId="0" borderId="0" xfId="1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left" vertical="center" wrapText="1"/>
    </xf>
    <xf numFmtId="0" fontId="26" fillId="0" borderId="7" xfId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8" xfId="0" quotePrefix="1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/>
    </xf>
    <xf numFmtId="14" fontId="7" fillId="0" borderId="12" xfId="0" quotePrefix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center" wrapText="1"/>
    </xf>
    <xf numFmtId="3" fontId="36" fillId="0" borderId="13" xfId="0" applyNumberFormat="1" applyFont="1" applyBorder="1"/>
    <xf numFmtId="3" fontId="35" fillId="0" borderId="13" xfId="0" quotePrefix="1" applyNumberFormat="1" applyFont="1" applyFill="1" applyBorder="1" applyAlignment="1">
      <alignment horizontal="center" vertical="center" wrapText="1"/>
    </xf>
    <xf numFmtId="3" fontId="36" fillId="0" borderId="13" xfId="0" applyNumberFormat="1" applyFont="1" applyFill="1" applyBorder="1"/>
    <xf numFmtId="0" fontId="23" fillId="0" borderId="12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14" fontId="7" fillId="0" borderId="12" xfId="0" quotePrefix="1" applyNumberFormat="1" applyFont="1" applyBorder="1" applyAlignment="1">
      <alignment horizontal="center" vertical="center" wrapText="1"/>
    </xf>
    <xf numFmtId="14" fontId="7" fillId="0" borderId="9" xfId="0" quotePrefix="1" applyNumberFormat="1" applyFont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</cellXfs>
  <cellStyles count="10">
    <cellStyle name="Normal" xfId="0" builtinId="0"/>
    <cellStyle name="Normal 10" xfId="7"/>
    <cellStyle name="Normal 2" xfId="2"/>
    <cellStyle name="Normal 2 2" xfId="8"/>
    <cellStyle name="Normal 3" xfId="1"/>
    <cellStyle name="Normal 4" xfId="3"/>
    <cellStyle name="Normal 5" xfId="5"/>
    <cellStyle name="Normal 6" xfId="6"/>
    <cellStyle name="Normal 7" xfId="9"/>
    <cellStyle name="Normal 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280460</xdr:colOff>
      <xdr:row>2</xdr:row>
      <xdr:rowOff>47625</xdr:rowOff>
    </xdr:from>
    <xdr:to>
      <xdr:col>1</xdr:col>
      <xdr:colOff>718610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672043" y="449792"/>
          <a:ext cx="4381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</xdr:row>
      <xdr:rowOff>0</xdr:rowOff>
    </xdr:from>
    <xdr:to>
      <xdr:col>3</xdr:col>
      <xdr:colOff>85725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1257300" y="381000"/>
          <a:ext cx="514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2</xdr:row>
      <xdr:rowOff>0</xdr:rowOff>
    </xdr:from>
    <xdr:to>
      <xdr:col>3</xdr:col>
      <xdr:colOff>85725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257300" y="381000"/>
          <a:ext cx="514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43" zoomScale="80" zoomScaleNormal="80" workbookViewId="0">
      <selection activeCell="G76" sqref="G76"/>
    </sheetView>
  </sheetViews>
  <sheetFormatPr defaultRowHeight="15.75" x14ac:dyDescent="0.25"/>
  <cols>
    <col min="1" max="1" width="5.85546875" style="48" customWidth="1"/>
    <col min="2" max="2" width="15.42578125" style="48" customWidth="1"/>
    <col min="3" max="3" width="17" style="49" customWidth="1"/>
    <col min="4" max="4" width="6.7109375" style="50" customWidth="1"/>
    <col min="5" max="5" width="29.42578125" style="48" customWidth="1"/>
    <col min="6" max="6" width="7" style="48" customWidth="1"/>
    <col min="7" max="7" width="8.140625" style="48" customWidth="1"/>
    <col min="8" max="8" width="15" style="48" customWidth="1"/>
    <col min="9" max="9" width="8.42578125" style="51" customWidth="1"/>
    <col min="10" max="10" width="12.85546875" style="52" customWidth="1"/>
    <col min="11" max="11" width="31.140625" style="48" customWidth="1"/>
    <col min="12" max="16384" width="9.140625" style="48"/>
  </cols>
  <sheetData>
    <row r="1" spans="1:10" s="21" customFormat="1" x14ac:dyDescent="0.25">
      <c r="A1" s="141" t="s">
        <v>0</v>
      </c>
      <c r="B1" s="141"/>
      <c r="C1" s="141"/>
      <c r="D1" s="46"/>
      <c r="E1" s="6"/>
      <c r="F1" s="6"/>
      <c r="G1" s="18"/>
      <c r="H1" s="19"/>
      <c r="I1" s="46"/>
      <c r="J1" s="20"/>
    </row>
    <row r="2" spans="1:10" s="21" customFormat="1" x14ac:dyDescent="0.25">
      <c r="A2" s="22"/>
      <c r="B2" s="23" t="s">
        <v>1</v>
      </c>
      <c r="C2" s="1"/>
      <c r="D2" s="46"/>
      <c r="E2" s="7"/>
      <c r="F2" s="7"/>
      <c r="G2" s="18"/>
      <c r="H2" s="19"/>
      <c r="I2" s="46"/>
      <c r="J2" s="20"/>
    </row>
    <row r="3" spans="1:10" s="21" customFormat="1" ht="38.25" customHeight="1" x14ac:dyDescent="0.25">
      <c r="A3" s="142" t="s">
        <v>61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21" customFormat="1" ht="10.5" customHeight="1" x14ac:dyDescent="0.25">
      <c r="A4" s="46"/>
      <c r="B4" s="24"/>
      <c r="C4" s="2"/>
      <c r="D4" s="143"/>
      <c r="E4" s="143"/>
      <c r="F4" s="143"/>
      <c r="G4" s="143"/>
      <c r="H4" s="143"/>
      <c r="I4" s="46"/>
      <c r="J4" s="20"/>
    </row>
    <row r="5" spans="1:10" s="21" customFormat="1" ht="77.25" customHeight="1" x14ac:dyDescent="0.25">
      <c r="A5" s="25" t="s">
        <v>2</v>
      </c>
      <c r="B5" s="144" t="s">
        <v>3</v>
      </c>
      <c r="C5" s="145"/>
      <c r="D5" s="25" t="s">
        <v>4</v>
      </c>
      <c r="E5" s="25" t="s">
        <v>5</v>
      </c>
      <c r="F5" s="9" t="s">
        <v>16</v>
      </c>
      <c r="G5" s="26" t="s">
        <v>15</v>
      </c>
      <c r="H5" s="27" t="s">
        <v>6</v>
      </c>
      <c r="I5" s="25" t="s">
        <v>7</v>
      </c>
      <c r="J5" s="27" t="s">
        <v>8</v>
      </c>
    </row>
    <row r="6" spans="1:10" s="29" customFormat="1" ht="33.75" customHeight="1" x14ac:dyDescent="0.25">
      <c r="A6" s="28" t="s">
        <v>13</v>
      </c>
      <c r="B6" s="146" t="s">
        <v>14</v>
      </c>
      <c r="C6" s="146"/>
      <c r="D6" s="146"/>
      <c r="E6" s="146"/>
      <c r="F6" s="146"/>
      <c r="G6" s="146"/>
      <c r="H6" s="146"/>
      <c r="I6" s="146"/>
      <c r="J6" s="146"/>
    </row>
    <row r="7" spans="1:10" s="21" customFormat="1" ht="27.75" customHeight="1" x14ac:dyDescent="0.25">
      <c r="A7" s="162">
        <v>1</v>
      </c>
      <c r="B7" s="163" t="s">
        <v>155</v>
      </c>
      <c r="C7" s="164" t="s">
        <v>156</v>
      </c>
      <c r="D7" s="89">
        <v>1</v>
      </c>
      <c r="E7" s="90" t="s">
        <v>157</v>
      </c>
      <c r="F7" s="91">
        <v>2</v>
      </c>
      <c r="G7" s="92">
        <v>49</v>
      </c>
      <c r="H7" s="165" t="s">
        <v>158</v>
      </c>
      <c r="I7" s="93" t="s">
        <v>13</v>
      </c>
      <c r="J7" s="94"/>
    </row>
    <row r="8" spans="1:10" s="21" customFormat="1" ht="27.75" customHeight="1" x14ac:dyDescent="0.25">
      <c r="A8" s="162"/>
      <c r="B8" s="163"/>
      <c r="C8" s="164"/>
      <c r="D8" s="89">
        <v>1</v>
      </c>
      <c r="E8" s="90" t="s">
        <v>49</v>
      </c>
      <c r="F8" s="91">
        <v>2</v>
      </c>
      <c r="G8" s="92">
        <v>49</v>
      </c>
      <c r="H8" s="166"/>
      <c r="I8" s="93" t="s">
        <v>17</v>
      </c>
      <c r="J8" s="94"/>
    </row>
    <row r="9" spans="1:10" s="21" customFormat="1" ht="27.75" customHeight="1" x14ac:dyDescent="0.25">
      <c r="A9" s="162"/>
      <c r="B9" s="163"/>
      <c r="C9" s="164"/>
      <c r="D9" s="89">
        <v>1</v>
      </c>
      <c r="E9" s="90" t="s">
        <v>46</v>
      </c>
      <c r="F9" s="91">
        <v>2</v>
      </c>
      <c r="G9" s="92">
        <v>49</v>
      </c>
      <c r="H9" s="166"/>
      <c r="I9" s="93" t="s">
        <v>18</v>
      </c>
      <c r="J9" s="94"/>
    </row>
    <row r="10" spans="1:10" s="21" customFormat="1" ht="27.75" customHeight="1" x14ac:dyDescent="0.25">
      <c r="A10" s="162"/>
      <c r="B10" s="163"/>
      <c r="C10" s="164"/>
      <c r="D10" s="89">
        <v>1</v>
      </c>
      <c r="E10" s="90" t="s">
        <v>36</v>
      </c>
      <c r="F10" s="91">
        <v>2</v>
      </c>
      <c r="G10" s="92">
        <v>49</v>
      </c>
      <c r="H10" s="167"/>
      <c r="I10" s="93" t="s">
        <v>19</v>
      </c>
      <c r="J10" s="94"/>
    </row>
    <row r="11" spans="1:10" s="29" customFormat="1" ht="32.25" customHeight="1" x14ac:dyDescent="0.25">
      <c r="A11" s="137">
        <v>2</v>
      </c>
      <c r="B11" s="138" t="s">
        <v>26</v>
      </c>
      <c r="C11" s="138" t="s">
        <v>27</v>
      </c>
      <c r="D11" s="44">
        <v>1</v>
      </c>
      <c r="E11" s="47" t="s">
        <v>20</v>
      </c>
      <c r="F11" s="105">
        <v>2</v>
      </c>
      <c r="G11" s="106">
        <v>68</v>
      </c>
      <c r="H11" s="140" t="s">
        <v>44</v>
      </c>
      <c r="I11" s="44" t="s">
        <v>13</v>
      </c>
      <c r="J11" s="30"/>
    </row>
    <row r="12" spans="1:10" s="29" customFormat="1" ht="32.25" customHeight="1" x14ac:dyDescent="0.25">
      <c r="A12" s="137"/>
      <c r="B12" s="138"/>
      <c r="C12" s="138"/>
      <c r="D12" s="44">
        <v>1</v>
      </c>
      <c r="E12" s="47" t="s">
        <v>21</v>
      </c>
      <c r="F12" s="105">
        <v>2</v>
      </c>
      <c r="G12" s="106">
        <v>68</v>
      </c>
      <c r="H12" s="140"/>
      <c r="I12" s="44" t="s">
        <v>17</v>
      </c>
      <c r="J12" s="30"/>
    </row>
    <row r="13" spans="1:10" s="21" customFormat="1" ht="32.25" customHeight="1" x14ac:dyDescent="0.25">
      <c r="A13" s="137"/>
      <c r="B13" s="138"/>
      <c r="C13" s="138"/>
      <c r="D13" s="44">
        <v>1</v>
      </c>
      <c r="E13" s="47" t="s">
        <v>22</v>
      </c>
      <c r="F13" s="105">
        <v>2</v>
      </c>
      <c r="G13" s="106">
        <v>68</v>
      </c>
      <c r="H13" s="140"/>
      <c r="I13" s="14" t="s">
        <v>18</v>
      </c>
      <c r="J13" s="31"/>
    </row>
    <row r="14" spans="1:10" s="21" customFormat="1" ht="32.25" customHeight="1" x14ac:dyDescent="0.25">
      <c r="A14" s="137"/>
      <c r="B14" s="138"/>
      <c r="C14" s="138"/>
      <c r="D14" s="44">
        <v>1</v>
      </c>
      <c r="E14" s="47" t="s">
        <v>23</v>
      </c>
      <c r="F14" s="105">
        <v>2</v>
      </c>
      <c r="G14" s="106">
        <v>68</v>
      </c>
      <c r="H14" s="140"/>
      <c r="I14" s="14" t="s">
        <v>19</v>
      </c>
      <c r="J14" s="32"/>
    </row>
    <row r="15" spans="1:10" s="21" customFormat="1" ht="32.25" customHeight="1" x14ac:dyDescent="0.25">
      <c r="A15" s="137"/>
      <c r="B15" s="138"/>
      <c r="C15" s="138"/>
      <c r="D15" s="44">
        <v>1</v>
      </c>
      <c r="E15" s="47" t="s">
        <v>24</v>
      </c>
      <c r="F15" s="105">
        <v>2</v>
      </c>
      <c r="G15" s="106">
        <v>68</v>
      </c>
      <c r="H15" s="140" t="s">
        <v>43</v>
      </c>
      <c r="I15" s="14" t="s">
        <v>13</v>
      </c>
      <c r="J15" s="31"/>
    </row>
    <row r="16" spans="1:10" s="21" customFormat="1" ht="32.25" customHeight="1" x14ac:dyDescent="0.25">
      <c r="A16" s="137"/>
      <c r="B16" s="138"/>
      <c r="C16" s="138"/>
      <c r="D16" s="44">
        <v>1</v>
      </c>
      <c r="E16" s="47" t="s">
        <v>25</v>
      </c>
      <c r="F16" s="105">
        <v>2</v>
      </c>
      <c r="G16" s="106">
        <v>68</v>
      </c>
      <c r="H16" s="140"/>
      <c r="I16" s="14" t="s">
        <v>17</v>
      </c>
      <c r="J16" s="31"/>
    </row>
    <row r="17" spans="1:10" s="21" customFormat="1" ht="27.75" customHeight="1" x14ac:dyDescent="0.25">
      <c r="A17" s="137">
        <v>3</v>
      </c>
      <c r="B17" s="138" t="s">
        <v>50</v>
      </c>
      <c r="C17" s="139" t="s">
        <v>51</v>
      </c>
      <c r="D17" s="44">
        <v>1</v>
      </c>
      <c r="E17" s="54" t="s">
        <v>46</v>
      </c>
      <c r="F17" s="107">
        <v>1</v>
      </c>
      <c r="G17" s="108">
        <v>28</v>
      </c>
      <c r="H17" s="140" t="s">
        <v>44</v>
      </c>
      <c r="I17" s="14" t="s">
        <v>13</v>
      </c>
      <c r="J17" s="31"/>
    </row>
    <row r="18" spans="1:10" s="21" customFormat="1" ht="27.75" customHeight="1" x14ac:dyDescent="0.25">
      <c r="A18" s="137"/>
      <c r="B18" s="138"/>
      <c r="C18" s="139"/>
      <c r="D18" s="44">
        <v>1</v>
      </c>
      <c r="E18" s="54" t="s">
        <v>47</v>
      </c>
      <c r="F18" s="107">
        <v>1</v>
      </c>
      <c r="G18" s="108">
        <v>28</v>
      </c>
      <c r="H18" s="140"/>
      <c r="I18" s="14" t="s">
        <v>17</v>
      </c>
      <c r="J18" s="31"/>
    </row>
    <row r="19" spans="1:10" s="21" customFormat="1" ht="27.75" customHeight="1" x14ac:dyDescent="0.25">
      <c r="A19" s="137"/>
      <c r="B19" s="138"/>
      <c r="C19" s="139"/>
      <c r="D19" s="44">
        <v>1</v>
      </c>
      <c r="E19" s="54" t="s">
        <v>48</v>
      </c>
      <c r="F19" s="107">
        <v>1</v>
      </c>
      <c r="G19" s="108">
        <v>28</v>
      </c>
      <c r="H19" s="140"/>
      <c r="I19" s="15" t="s">
        <v>18</v>
      </c>
      <c r="J19" s="31"/>
    </row>
    <row r="20" spans="1:10" s="21" customFormat="1" ht="27.75" customHeight="1" x14ac:dyDescent="0.25">
      <c r="A20" s="137"/>
      <c r="B20" s="138"/>
      <c r="C20" s="139"/>
      <c r="D20" s="44">
        <v>1</v>
      </c>
      <c r="E20" s="54" t="s">
        <v>23</v>
      </c>
      <c r="F20" s="107">
        <v>1</v>
      </c>
      <c r="G20" s="108">
        <v>28</v>
      </c>
      <c r="H20" s="140"/>
      <c r="I20" s="15" t="s">
        <v>19</v>
      </c>
      <c r="J20" s="31"/>
    </row>
    <row r="21" spans="1:10" s="21" customFormat="1" ht="28.5" customHeight="1" x14ac:dyDescent="0.25">
      <c r="A21" s="137"/>
      <c r="B21" s="138"/>
      <c r="C21" s="139"/>
      <c r="D21" s="44">
        <v>1</v>
      </c>
      <c r="E21" s="54" t="s">
        <v>49</v>
      </c>
      <c r="F21" s="107">
        <v>1</v>
      </c>
      <c r="G21" s="108">
        <v>28</v>
      </c>
      <c r="H21" s="140" t="s">
        <v>43</v>
      </c>
      <c r="I21" s="15" t="s">
        <v>13</v>
      </c>
      <c r="J21" s="32"/>
    </row>
    <row r="22" spans="1:10" s="21" customFormat="1" ht="38.25" customHeight="1" x14ac:dyDescent="0.25">
      <c r="A22" s="137"/>
      <c r="B22" s="138"/>
      <c r="C22" s="139"/>
      <c r="D22" s="44">
        <v>1</v>
      </c>
      <c r="E22" s="54" t="s">
        <v>160</v>
      </c>
      <c r="F22" s="107">
        <v>1</v>
      </c>
      <c r="G22" s="108">
        <v>28</v>
      </c>
      <c r="H22" s="140"/>
      <c r="I22" s="15" t="s">
        <v>17</v>
      </c>
      <c r="J22" s="32"/>
    </row>
    <row r="23" spans="1:10" s="21" customFormat="1" ht="38.25" customHeight="1" x14ac:dyDescent="0.25">
      <c r="A23" s="137">
        <v>4</v>
      </c>
      <c r="B23" s="138" t="s">
        <v>54</v>
      </c>
      <c r="C23" s="139" t="s">
        <v>55</v>
      </c>
      <c r="D23" s="44">
        <v>1</v>
      </c>
      <c r="E23" s="55" t="s">
        <v>52</v>
      </c>
      <c r="F23" s="107">
        <v>1</v>
      </c>
      <c r="G23" s="108">
        <v>36</v>
      </c>
      <c r="H23" s="149" t="s">
        <v>44</v>
      </c>
      <c r="I23" s="15" t="s">
        <v>13</v>
      </c>
      <c r="J23" s="32"/>
    </row>
    <row r="24" spans="1:10" s="21" customFormat="1" ht="34.5" customHeight="1" x14ac:dyDescent="0.25">
      <c r="A24" s="137"/>
      <c r="B24" s="138"/>
      <c r="C24" s="139"/>
      <c r="D24" s="44">
        <v>1</v>
      </c>
      <c r="E24" s="55" t="s">
        <v>42</v>
      </c>
      <c r="F24" s="107">
        <v>1</v>
      </c>
      <c r="G24" s="108">
        <v>36</v>
      </c>
      <c r="H24" s="149"/>
      <c r="I24" s="15" t="s">
        <v>17</v>
      </c>
      <c r="J24" s="32"/>
    </row>
    <row r="25" spans="1:10" s="21" customFormat="1" ht="42.75" customHeight="1" x14ac:dyDescent="0.25">
      <c r="A25" s="137"/>
      <c r="B25" s="138"/>
      <c r="C25" s="139"/>
      <c r="D25" s="44">
        <v>1</v>
      </c>
      <c r="E25" s="55" t="s">
        <v>31</v>
      </c>
      <c r="F25" s="107">
        <v>1</v>
      </c>
      <c r="G25" s="108">
        <v>36</v>
      </c>
      <c r="H25" s="149"/>
      <c r="I25" s="44" t="s">
        <v>18</v>
      </c>
      <c r="J25" s="31"/>
    </row>
    <row r="26" spans="1:10" s="21" customFormat="1" ht="39" customHeight="1" x14ac:dyDescent="0.25">
      <c r="A26" s="137"/>
      <c r="B26" s="138"/>
      <c r="C26" s="139"/>
      <c r="D26" s="44">
        <v>1</v>
      </c>
      <c r="E26" s="55" t="s">
        <v>34</v>
      </c>
      <c r="F26" s="107">
        <v>1</v>
      </c>
      <c r="G26" s="108">
        <v>36</v>
      </c>
      <c r="H26" s="149"/>
      <c r="I26" s="44" t="s">
        <v>19</v>
      </c>
      <c r="J26" s="31"/>
    </row>
    <row r="27" spans="1:10" s="21" customFormat="1" ht="41.25" customHeight="1" x14ac:dyDescent="0.25">
      <c r="A27" s="137"/>
      <c r="B27" s="138"/>
      <c r="C27" s="139"/>
      <c r="D27" s="44">
        <v>1</v>
      </c>
      <c r="E27" s="55" t="s">
        <v>53</v>
      </c>
      <c r="F27" s="107">
        <v>1</v>
      </c>
      <c r="G27" s="108">
        <v>36</v>
      </c>
      <c r="H27" s="150" t="s">
        <v>43</v>
      </c>
      <c r="I27" s="14" t="s">
        <v>13</v>
      </c>
      <c r="J27" s="31"/>
    </row>
    <row r="28" spans="1:10" s="21" customFormat="1" ht="43.5" customHeight="1" x14ac:dyDescent="0.25">
      <c r="A28" s="137"/>
      <c r="B28" s="138"/>
      <c r="C28" s="139"/>
      <c r="D28" s="44">
        <v>1</v>
      </c>
      <c r="E28" s="55" t="s">
        <v>56</v>
      </c>
      <c r="F28" s="107">
        <v>1</v>
      </c>
      <c r="G28" s="108">
        <v>36</v>
      </c>
      <c r="H28" s="150"/>
      <c r="I28" s="14" t="s">
        <v>17</v>
      </c>
      <c r="J28" s="31"/>
    </row>
    <row r="29" spans="1:10" s="21" customFormat="1" ht="39" customHeight="1" x14ac:dyDescent="0.25">
      <c r="A29" s="137">
        <v>5</v>
      </c>
      <c r="B29" s="138" t="s">
        <v>26</v>
      </c>
      <c r="C29" s="139" t="s">
        <v>45</v>
      </c>
      <c r="D29" s="44">
        <v>1</v>
      </c>
      <c r="E29" s="10" t="s">
        <v>39</v>
      </c>
      <c r="F29" s="107">
        <v>2</v>
      </c>
      <c r="G29" s="108">
        <v>84</v>
      </c>
      <c r="H29" s="151" t="s">
        <v>44</v>
      </c>
      <c r="I29" s="44" t="s">
        <v>13</v>
      </c>
      <c r="J29" s="32"/>
    </row>
    <row r="30" spans="1:10" s="21" customFormat="1" ht="50.25" customHeight="1" x14ac:dyDescent="0.25">
      <c r="A30" s="137"/>
      <c r="B30" s="138"/>
      <c r="C30" s="139"/>
      <c r="D30" s="44">
        <v>1</v>
      </c>
      <c r="E30" s="10" t="s">
        <v>40</v>
      </c>
      <c r="F30" s="107">
        <v>2</v>
      </c>
      <c r="G30" s="108">
        <v>72</v>
      </c>
      <c r="H30" s="152"/>
      <c r="I30" s="44" t="s">
        <v>17</v>
      </c>
      <c r="J30" s="32"/>
    </row>
    <row r="31" spans="1:10" s="21" customFormat="1" ht="38.25" customHeight="1" x14ac:dyDescent="0.25">
      <c r="A31" s="137"/>
      <c r="B31" s="138"/>
      <c r="C31" s="139"/>
      <c r="D31" s="44">
        <v>1</v>
      </c>
      <c r="E31" s="10" t="s">
        <v>41</v>
      </c>
      <c r="F31" s="107">
        <v>2</v>
      </c>
      <c r="G31" s="108">
        <v>84</v>
      </c>
      <c r="H31" s="152"/>
      <c r="I31" s="14" t="s">
        <v>18</v>
      </c>
      <c r="J31" s="32"/>
    </row>
    <row r="32" spans="1:10" s="21" customFormat="1" ht="38.25" customHeight="1" x14ac:dyDescent="0.25">
      <c r="A32" s="137"/>
      <c r="B32" s="138"/>
      <c r="C32" s="139"/>
      <c r="D32" s="44">
        <v>1</v>
      </c>
      <c r="E32" s="10" t="s">
        <v>42</v>
      </c>
      <c r="F32" s="107">
        <v>2</v>
      </c>
      <c r="G32" s="108">
        <v>84</v>
      </c>
      <c r="H32" s="152"/>
      <c r="I32" s="14" t="s">
        <v>19</v>
      </c>
      <c r="J32" s="32"/>
    </row>
    <row r="33" spans="1:10" s="21" customFormat="1" ht="48.75" customHeight="1" x14ac:dyDescent="0.25">
      <c r="A33" s="137"/>
      <c r="B33" s="138"/>
      <c r="C33" s="139"/>
      <c r="D33" s="44">
        <v>1</v>
      </c>
      <c r="E33" s="10" t="s">
        <v>33</v>
      </c>
      <c r="F33" s="107">
        <v>2</v>
      </c>
      <c r="G33" s="108">
        <v>84</v>
      </c>
      <c r="H33" s="151" t="s">
        <v>43</v>
      </c>
      <c r="I33" s="44" t="s">
        <v>13</v>
      </c>
      <c r="J33" s="31"/>
    </row>
    <row r="34" spans="1:10" s="21" customFormat="1" ht="42" customHeight="1" x14ac:dyDescent="0.25">
      <c r="A34" s="137"/>
      <c r="B34" s="138"/>
      <c r="C34" s="139"/>
      <c r="D34" s="44">
        <v>1</v>
      </c>
      <c r="E34" s="10" t="s">
        <v>30</v>
      </c>
      <c r="F34" s="107">
        <v>2</v>
      </c>
      <c r="G34" s="108">
        <v>84</v>
      </c>
      <c r="H34" s="152"/>
      <c r="I34" s="44" t="s">
        <v>17</v>
      </c>
      <c r="J34" s="31"/>
    </row>
    <row r="35" spans="1:10" s="21" customFormat="1" ht="42.75" customHeight="1" x14ac:dyDescent="0.25">
      <c r="A35" s="137"/>
      <c r="B35" s="138"/>
      <c r="C35" s="139"/>
      <c r="D35" s="44">
        <v>1</v>
      </c>
      <c r="E35" s="10" t="s">
        <v>31</v>
      </c>
      <c r="F35" s="107">
        <v>2</v>
      </c>
      <c r="G35" s="108">
        <v>84</v>
      </c>
      <c r="H35" s="152"/>
      <c r="I35" s="14" t="s">
        <v>18</v>
      </c>
      <c r="J35" s="31"/>
    </row>
    <row r="36" spans="1:10" s="21" customFormat="1" ht="50.25" customHeight="1" x14ac:dyDescent="0.25">
      <c r="A36" s="137"/>
      <c r="B36" s="138"/>
      <c r="C36" s="139"/>
      <c r="D36" s="44">
        <v>1</v>
      </c>
      <c r="E36" s="10" t="s">
        <v>29</v>
      </c>
      <c r="F36" s="107">
        <v>2</v>
      </c>
      <c r="G36" s="108">
        <v>84</v>
      </c>
      <c r="H36" s="152"/>
      <c r="I36" s="14" t="s">
        <v>19</v>
      </c>
      <c r="J36" s="31"/>
    </row>
    <row r="37" spans="1:10" s="21" customFormat="1" ht="39.75" customHeight="1" x14ac:dyDescent="0.25">
      <c r="A37" s="137">
        <v>6</v>
      </c>
      <c r="B37" s="138" t="s">
        <v>77</v>
      </c>
      <c r="C37" s="139" t="s">
        <v>59</v>
      </c>
      <c r="D37" s="44">
        <v>1</v>
      </c>
      <c r="E37" s="10" t="s">
        <v>60</v>
      </c>
      <c r="F37" s="107">
        <v>3</v>
      </c>
      <c r="G37" s="108">
        <v>111</v>
      </c>
      <c r="H37" s="151" t="s">
        <v>44</v>
      </c>
      <c r="I37" s="14" t="s">
        <v>13</v>
      </c>
      <c r="J37" s="31"/>
    </row>
    <row r="38" spans="1:10" s="21" customFormat="1" ht="39.75" customHeight="1" x14ac:dyDescent="0.25">
      <c r="A38" s="137"/>
      <c r="B38" s="138"/>
      <c r="C38" s="139"/>
      <c r="D38" s="44">
        <v>1</v>
      </c>
      <c r="E38" s="13" t="s">
        <v>40</v>
      </c>
      <c r="F38" s="107">
        <v>3</v>
      </c>
      <c r="G38" s="108">
        <v>111</v>
      </c>
      <c r="H38" s="152"/>
      <c r="I38" s="14" t="s">
        <v>17</v>
      </c>
      <c r="J38" s="31"/>
    </row>
    <row r="39" spans="1:10" s="21" customFormat="1" ht="39.75" customHeight="1" x14ac:dyDescent="0.25">
      <c r="A39" s="137"/>
      <c r="B39" s="138"/>
      <c r="C39" s="139"/>
      <c r="D39" s="44">
        <v>1</v>
      </c>
      <c r="E39" s="13" t="s">
        <v>28</v>
      </c>
      <c r="F39" s="107">
        <v>3</v>
      </c>
      <c r="G39" s="108">
        <v>111</v>
      </c>
      <c r="H39" s="152"/>
      <c r="I39" s="14" t="s">
        <v>18</v>
      </c>
      <c r="J39" s="31"/>
    </row>
    <row r="40" spans="1:10" s="21" customFormat="1" ht="39.75" customHeight="1" x14ac:dyDescent="0.25">
      <c r="A40" s="137"/>
      <c r="B40" s="138"/>
      <c r="C40" s="139"/>
      <c r="D40" s="44">
        <v>1</v>
      </c>
      <c r="E40" s="13" t="s">
        <v>42</v>
      </c>
      <c r="F40" s="107">
        <v>3</v>
      </c>
      <c r="G40" s="108">
        <v>111</v>
      </c>
      <c r="H40" s="152"/>
      <c r="I40" s="14" t="s">
        <v>19</v>
      </c>
      <c r="J40" s="31"/>
    </row>
    <row r="41" spans="1:10" s="21" customFormat="1" ht="39.75" customHeight="1" x14ac:dyDescent="0.25">
      <c r="A41" s="137"/>
      <c r="B41" s="138"/>
      <c r="C41" s="139"/>
      <c r="D41" s="44">
        <v>1</v>
      </c>
      <c r="E41" s="13" t="s">
        <v>23</v>
      </c>
      <c r="F41" s="107">
        <v>3</v>
      </c>
      <c r="G41" s="108">
        <v>111</v>
      </c>
      <c r="H41" s="151" t="s">
        <v>43</v>
      </c>
      <c r="I41" s="14" t="s">
        <v>13</v>
      </c>
      <c r="J41" s="31"/>
    </row>
    <row r="42" spans="1:10" s="21" customFormat="1" ht="39.75" customHeight="1" x14ac:dyDescent="0.25">
      <c r="A42" s="137"/>
      <c r="B42" s="138"/>
      <c r="C42" s="139"/>
      <c r="D42" s="44">
        <v>1</v>
      </c>
      <c r="E42" s="53" t="s">
        <v>30</v>
      </c>
      <c r="F42" s="107">
        <v>3</v>
      </c>
      <c r="G42" s="108">
        <v>111</v>
      </c>
      <c r="H42" s="152"/>
      <c r="I42" s="14" t="s">
        <v>17</v>
      </c>
      <c r="J42" s="31"/>
    </row>
    <row r="43" spans="1:10" s="29" customFormat="1" ht="32.25" customHeight="1" x14ac:dyDescent="0.25">
      <c r="A43" s="169">
        <v>7</v>
      </c>
      <c r="B43" s="155" t="s">
        <v>165</v>
      </c>
      <c r="C43" s="155" t="s">
        <v>166</v>
      </c>
      <c r="D43" s="111">
        <v>1</v>
      </c>
      <c r="E43" s="126" t="s">
        <v>39</v>
      </c>
      <c r="F43" s="91">
        <v>2</v>
      </c>
      <c r="G43" s="127">
        <v>44</v>
      </c>
      <c r="H43" s="158" t="s">
        <v>167</v>
      </c>
      <c r="I43" s="111" t="s">
        <v>13</v>
      </c>
      <c r="J43" s="134" t="s">
        <v>170</v>
      </c>
    </row>
    <row r="44" spans="1:10" s="29" customFormat="1" ht="32.25" customHeight="1" x14ac:dyDescent="0.25">
      <c r="A44" s="170"/>
      <c r="B44" s="156"/>
      <c r="C44" s="156"/>
      <c r="D44" s="111">
        <v>1</v>
      </c>
      <c r="E44" s="126" t="s">
        <v>42</v>
      </c>
      <c r="F44" s="91">
        <v>2</v>
      </c>
      <c r="G44" s="127">
        <v>44</v>
      </c>
      <c r="H44" s="159"/>
      <c r="I44" s="111" t="s">
        <v>17</v>
      </c>
      <c r="J44" s="135"/>
    </row>
    <row r="45" spans="1:10" s="21" customFormat="1" ht="32.25" customHeight="1" x14ac:dyDescent="0.25">
      <c r="A45" s="170"/>
      <c r="B45" s="156"/>
      <c r="C45" s="156"/>
      <c r="D45" s="111">
        <v>1</v>
      </c>
      <c r="E45" s="126" t="s">
        <v>31</v>
      </c>
      <c r="F45" s="91">
        <v>2</v>
      </c>
      <c r="G45" s="127">
        <v>44</v>
      </c>
      <c r="H45" s="159"/>
      <c r="I45" s="93" t="s">
        <v>18</v>
      </c>
      <c r="J45" s="135"/>
    </row>
    <row r="46" spans="1:10" s="21" customFormat="1" ht="32.25" customHeight="1" x14ac:dyDescent="0.25">
      <c r="A46" s="170"/>
      <c r="B46" s="156"/>
      <c r="C46" s="156"/>
      <c r="D46" s="111">
        <v>1</v>
      </c>
      <c r="E46" s="126" t="s">
        <v>34</v>
      </c>
      <c r="F46" s="91">
        <v>2</v>
      </c>
      <c r="G46" s="127">
        <v>44</v>
      </c>
      <c r="H46" s="159"/>
      <c r="I46" s="93" t="s">
        <v>19</v>
      </c>
      <c r="J46" s="135"/>
    </row>
    <row r="47" spans="1:10" s="21" customFormat="1" ht="32.25" customHeight="1" x14ac:dyDescent="0.25">
      <c r="A47" s="170"/>
      <c r="B47" s="156"/>
      <c r="C47" s="156"/>
      <c r="D47" s="111">
        <v>1</v>
      </c>
      <c r="E47" s="126" t="s">
        <v>25</v>
      </c>
      <c r="F47" s="91">
        <v>2</v>
      </c>
      <c r="G47" s="127">
        <v>44</v>
      </c>
      <c r="H47" s="158" t="s">
        <v>168</v>
      </c>
      <c r="I47" s="93" t="s">
        <v>13</v>
      </c>
      <c r="J47" s="135"/>
    </row>
    <row r="48" spans="1:10" s="21" customFormat="1" ht="32.25" customHeight="1" x14ac:dyDescent="0.25">
      <c r="A48" s="171"/>
      <c r="B48" s="157"/>
      <c r="C48" s="157"/>
      <c r="D48" s="111">
        <v>1</v>
      </c>
      <c r="E48" s="126" t="s">
        <v>169</v>
      </c>
      <c r="F48" s="91">
        <v>2</v>
      </c>
      <c r="G48" s="127">
        <v>44</v>
      </c>
      <c r="H48" s="159"/>
      <c r="I48" s="93" t="s">
        <v>17</v>
      </c>
      <c r="J48" s="136"/>
    </row>
    <row r="49" spans="1:10" s="21" customFormat="1" ht="39.75" customHeight="1" x14ac:dyDescent="0.25">
      <c r="A49" s="154">
        <v>7</v>
      </c>
      <c r="B49" s="138" t="s">
        <v>54</v>
      </c>
      <c r="C49" s="139" t="s">
        <v>57</v>
      </c>
      <c r="D49" s="44">
        <v>1</v>
      </c>
      <c r="E49" s="13" t="s">
        <v>62</v>
      </c>
      <c r="F49" s="107">
        <v>2</v>
      </c>
      <c r="G49" s="108">
        <v>57</v>
      </c>
      <c r="H49" s="153" t="s">
        <v>58</v>
      </c>
      <c r="I49" s="14" t="s">
        <v>13</v>
      </c>
      <c r="J49" s="12"/>
    </row>
    <row r="50" spans="1:10" s="21" customFormat="1" ht="39.75" customHeight="1" x14ac:dyDescent="0.25">
      <c r="A50" s="154"/>
      <c r="B50" s="138"/>
      <c r="C50" s="139"/>
      <c r="D50" s="44">
        <v>1</v>
      </c>
      <c r="E50" s="56" t="s">
        <v>63</v>
      </c>
      <c r="F50" s="107">
        <v>2</v>
      </c>
      <c r="G50" s="108">
        <v>57</v>
      </c>
      <c r="H50" s="153"/>
      <c r="I50" s="14" t="s">
        <v>17</v>
      </c>
      <c r="J50" s="12"/>
    </row>
    <row r="51" spans="1:10" s="21" customFormat="1" ht="39.75" customHeight="1" x14ac:dyDescent="0.25">
      <c r="A51" s="154"/>
      <c r="B51" s="138"/>
      <c r="C51" s="139"/>
      <c r="D51" s="44">
        <v>1</v>
      </c>
      <c r="E51" s="17" t="s">
        <v>64</v>
      </c>
      <c r="F51" s="16" t="s">
        <v>159</v>
      </c>
      <c r="G51" s="11" t="s">
        <v>161</v>
      </c>
      <c r="H51" s="153"/>
      <c r="I51" s="14" t="s">
        <v>18</v>
      </c>
      <c r="J51" s="31"/>
    </row>
    <row r="52" spans="1:10" s="21" customFormat="1" ht="39.75" customHeight="1" x14ac:dyDescent="0.25">
      <c r="A52" s="137">
        <v>8</v>
      </c>
      <c r="B52" s="138" t="s">
        <v>70</v>
      </c>
      <c r="C52" s="139" t="s">
        <v>71</v>
      </c>
      <c r="D52" s="44">
        <v>1</v>
      </c>
      <c r="E52" s="10" t="s">
        <v>66</v>
      </c>
      <c r="F52" s="107">
        <v>2</v>
      </c>
      <c r="G52" s="108">
        <v>55</v>
      </c>
      <c r="H52" s="153" t="s">
        <v>58</v>
      </c>
      <c r="I52" s="14" t="s">
        <v>13</v>
      </c>
      <c r="J52" s="31"/>
    </row>
    <row r="53" spans="1:10" s="21" customFormat="1" ht="39.75" customHeight="1" x14ac:dyDescent="0.25">
      <c r="A53" s="137"/>
      <c r="B53" s="138"/>
      <c r="C53" s="139"/>
      <c r="D53" s="44">
        <v>1</v>
      </c>
      <c r="E53" s="10" t="s">
        <v>67</v>
      </c>
      <c r="F53" s="107">
        <v>2</v>
      </c>
      <c r="G53" s="108">
        <v>62</v>
      </c>
      <c r="H53" s="153"/>
      <c r="I53" s="14" t="s">
        <v>17</v>
      </c>
      <c r="J53" s="31"/>
    </row>
    <row r="54" spans="1:10" s="21" customFormat="1" ht="39.75" customHeight="1" x14ac:dyDescent="0.25">
      <c r="A54" s="137"/>
      <c r="B54" s="138"/>
      <c r="C54" s="139"/>
      <c r="D54" s="44">
        <v>1</v>
      </c>
      <c r="E54" s="10" t="s">
        <v>68</v>
      </c>
      <c r="F54" s="107">
        <v>2</v>
      </c>
      <c r="G54" s="108">
        <v>57</v>
      </c>
      <c r="H54" s="153"/>
      <c r="I54" s="14" t="s">
        <v>18</v>
      </c>
      <c r="J54" s="31"/>
    </row>
    <row r="55" spans="1:10" s="21" customFormat="1" ht="39.75" customHeight="1" x14ac:dyDescent="0.25">
      <c r="A55" s="137"/>
      <c r="B55" s="138"/>
      <c r="C55" s="139"/>
      <c r="D55" s="44">
        <v>1</v>
      </c>
      <c r="E55" s="57" t="s">
        <v>41</v>
      </c>
      <c r="F55" s="107">
        <v>2</v>
      </c>
      <c r="G55" s="108">
        <v>62</v>
      </c>
      <c r="H55" s="153"/>
      <c r="I55" s="14" t="s">
        <v>19</v>
      </c>
      <c r="J55" s="31"/>
    </row>
    <row r="56" spans="1:10" s="21" customFormat="1" ht="39.75" customHeight="1" x14ac:dyDescent="0.25">
      <c r="A56" s="137"/>
      <c r="B56" s="138"/>
      <c r="C56" s="139"/>
      <c r="D56" s="44">
        <v>1</v>
      </c>
      <c r="E56" s="57" t="s">
        <v>42</v>
      </c>
      <c r="F56" s="107">
        <v>2</v>
      </c>
      <c r="G56" s="108">
        <v>55</v>
      </c>
      <c r="H56" s="153" t="s">
        <v>65</v>
      </c>
      <c r="I56" s="14" t="s">
        <v>13</v>
      </c>
      <c r="J56" s="31"/>
    </row>
    <row r="57" spans="1:10" s="21" customFormat="1" ht="39.75" customHeight="1" x14ac:dyDescent="0.25">
      <c r="A57" s="137"/>
      <c r="B57" s="138"/>
      <c r="C57" s="139"/>
      <c r="D57" s="44">
        <v>1</v>
      </c>
      <c r="E57" s="57" t="s">
        <v>69</v>
      </c>
      <c r="F57" s="107">
        <v>2</v>
      </c>
      <c r="G57" s="108">
        <v>62</v>
      </c>
      <c r="H57" s="153"/>
      <c r="I57" s="14" t="s">
        <v>17</v>
      </c>
      <c r="J57" s="31"/>
    </row>
    <row r="58" spans="1:10" s="21" customFormat="1" ht="39.75" customHeight="1" x14ac:dyDescent="0.25">
      <c r="A58" s="137">
        <v>9</v>
      </c>
      <c r="B58" s="138" t="s">
        <v>79</v>
      </c>
      <c r="C58" s="139" t="s">
        <v>80</v>
      </c>
      <c r="D58" s="95">
        <v>1</v>
      </c>
      <c r="E58" s="58" t="s">
        <v>66</v>
      </c>
      <c r="F58" s="107">
        <v>2</v>
      </c>
      <c r="G58" s="108">
        <v>54</v>
      </c>
      <c r="H58" s="153" t="s">
        <v>58</v>
      </c>
      <c r="I58" s="14" t="s">
        <v>13</v>
      </c>
      <c r="J58" s="31"/>
    </row>
    <row r="59" spans="1:10" s="21" customFormat="1" ht="39.75" customHeight="1" x14ac:dyDescent="0.25">
      <c r="A59" s="137"/>
      <c r="B59" s="138"/>
      <c r="C59" s="139"/>
      <c r="D59" s="95">
        <v>1</v>
      </c>
      <c r="E59" s="55" t="s">
        <v>78</v>
      </c>
      <c r="F59" s="107">
        <v>2</v>
      </c>
      <c r="G59" s="108">
        <v>50</v>
      </c>
      <c r="H59" s="153"/>
      <c r="I59" s="14" t="s">
        <v>17</v>
      </c>
      <c r="J59" s="31"/>
    </row>
    <row r="60" spans="1:10" s="21" customFormat="1" ht="39.75" customHeight="1" x14ac:dyDescent="0.25">
      <c r="A60" s="137"/>
      <c r="B60" s="138"/>
      <c r="C60" s="139"/>
      <c r="D60" s="95">
        <v>1</v>
      </c>
      <c r="E60" s="59" t="s">
        <v>39</v>
      </c>
      <c r="F60" s="107">
        <v>2</v>
      </c>
      <c r="G60" s="108">
        <v>54</v>
      </c>
      <c r="H60" s="153"/>
      <c r="I60" s="14" t="s">
        <v>18</v>
      </c>
      <c r="J60" s="31"/>
    </row>
    <row r="61" spans="1:10" s="21" customFormat="1" ht="39.75" customHeight="1" x14ac:dyDescent="0.25">
      <c r="A61" s="137"/>
      <c r="B61" s="138"/>
      <c r="C61" s="139"/>
      <c r="D61" s="95">
        <v>1</v>
      </c>
      <c r="E61" s="55" t="s">
        <v>41</v>
      </c>
      <c r="F61" s="107">
        <v>2</v>
      </c>
      <c r="G61" s="108">
        <v>54</v>
      </c>
      <c r="H61" s="153"/>
      <c r="I61" s="14" t="s">
        <v>19</v>
      </c>
      <c r="J61" s="31"/>
    </row>
    <row r="62" spans="1:10" s="21" customFormat="1" ht="39.75" customHeight="1" x14ac:dyDescent="0.25">
      <c r="A62" s="137"/>
      <c r="B62" s="138"/>
      <c r="C62" s="139"/>
      <c r="D62" s="95">
        <v>1</v>
      </c>
      <c r="E62" s="60" t="s">
        <v>33</v>
      </c>
      <c r="F62" s="107">
        <v>2</v>
      </c>
      <c r="G62" s="108">
        <v>54</v>
      </c>
      <c r="H62" s="153" t="s">
        <v>65</v>
      </c>
      <c r="I62" s="14" t="s">
        <v>13</v>
      </c>
      <c r="J62" s="31"/>
    </row>
    <row r="63" spans="1:10" s="21" customFormat="1" ht="39.75" customHeight="1" x14ac:dyDescent="0.25">
      <c r="A63" s="137"/>
      <c r="B63" s="138"/>
      <c r="C63" s="139"/>
      <c r="D63" s="95">
        <v>1</v>
      </c>
      <c r="E63" s="55" t="s">
        <v>30</v>
      </c>
      <c r="F63" s="107">
        <v>2</v>
      </c>
      <c r="G63" s="108">
        <v>54</v>
      </c>
      <c r="H63" s="153"/>
      <c r="I63" s="14" t="s">
        <v>17</v>
      </c>
      <c r="J63" s="31"/>
    </row>
    <row r="64" spans="1:10" s="21" customFormat="1" ht="46.5" customHeight="1" x14ac:dyDescent="0.25">
      <c r="A64" s="154">
        <v>10</v>
      </c>
      <c r="B64" s="138" t="s">
        <v>26</v>
      </c>
      <c r="C64" s="138" t="s">
        <v>38</v>
      </c>
      <c r="D64" s="44">
        <v>1</v>
      </c>
      <c r="E64" s="13" t="s">
        <v>28</v>
      </c>
      <c r="F64" s="107">
        <v>2</v>
      </c>
      <c r="G64" s="109">
        <v>85</v>
      </c>
      <c r="H64" s="161" t="s">
        <v>32</v>
      </c>
      <c r="I64" s="15" t="s">
        <v>13</v>
      </c>
      <c r="J64" s="31"/>
    </row>
    <row r="65" spans="1:10" s="21" customFormat="1" ht="49.5" customHeight="1" x14ac:dyDescent="0.25">
      <c r="A65" s="154"/>
      <c r="B65" s="138"/>
      <c r="C65" s="138"/>
      <c r="D65" s="44">
        <v>1</v>
      </c>
      <c r="E65" s="13" t="s">
        <v>29</v>
      </c>
      <c r="F65" s="107">
        <v>2</v>
      </c>
      <c r="G65" s="109">
        <v>85</v>
      </c>
      <c r="H65" s="161"/>
      <c r="I65" s="15" t="s">
        <v>17</v>
      </c>
      <c r="J65" s="31"/>
    </row>
    <row r="66" spans="1:10" s="21" customFormat="1" ht="30.75" customHeight="1" x14ac:dyDescent="0.25">
      <c r="A66" s="154"/>
      <c r="B66" s="138"/>
      <c r="C66" s="138"/>
      <c r="D66" s="44">
        <v>1</v>
      </c>
      <c r="E66" s="13" t="s">
        <v>30</v>
      </c>
      <c r="F66" s="107">
        <v>2</v>
      </c>
      <c r="G66" s="109">
        <v>85</v>
      </c>
      <c r="H66" s="161"/>
      <c r="I66" s="44" t="s">
        <v>18</v>
      </c>
      <c r="J66" s="12"/>
    </row>
    <row r="67" spans="1:10" s="21" customFormat="1" ht="34.5" customHeight="1" x14ac:dyDescent="0.25">
      <c r="A67" s="154"/>
      <c r="B67" s="138"/>
      <c r="C67" s="138"/>
      <c r="D67" s="44">
        <v>1</v>
      </c>
      <c r="E67" s="10" t="s">
        <v>31</v>
      </c>
      <c r="F67" s="107">
        <v>2</v>
      </c>
      <c r="G67" s="109">
        <v>85</v>
      </c>
      <c r="H67" s="161"/>
      <c r="I67" s="44" t="s">
        <v>19</v>
      </c>
      <c r="J67" s="12"/>
    </row>
    <row r="68" spans="1:10" s="21" customFormat="1" ht="44.25" customHeight="1" x14ac:dyDescent="0.25">
      <c r="A68" s="154"/>
      <c r="B68" s="138"/>
      <c r="C68" s="138"/>
      <c r="D68" s="44">
        <v>1</v>
      </c>
      <c r="E68" s="10" t="s">
        <v>33</v>
      </c>
      <c r="F68" s="107">
        <v>2</v>
      </c>
      <c r="G68" s="109">
        <v>85</v>
      </c>
      <c r="H68" s="161" t="s">
        <v>37</v>
      </c>
      <c r="I68" s="14" t="s">
        <v>13</v>
      </c>
      <c r="J68" s="12"/>
    </row>
    <row r="69" spans="1:10" s="21" customFormat="1" ht="30.75" customHeight="1" x14ac:dyDescent="0.25">
      <c r="A69" s="154"/>
      <c r="B69" s="138"/>
      <c r="C69" s="138"/>
      <c r="D69" s="44">
        <v>1</v>
      </c>
      <c r="E69" s="13" t="s">
        <v>34</v>
      </c>
      <c r="F69" s="107">
        <v>2</v>
      </c>
      <c r="G69" s="109">
        <v>85</v>
      </c>
      <c r="H69" s="161"/>
      <c r="I69" s="14" t="s">
        <v>17</v>
      </c>
      <c r="J69" s="12"/>
    </row>
    <row r="70" spans="1:10" s="21" customFormat="1" ht="30.75" customHeight="1" x14ac:dyDescent="0.25">
      <c r="A70" s="154"/>
      <c r="B70" s="138"/>
      <c r="C70" s="138"/>
      <c r="D70" s="44">
        <v>1</v>
      </c>
      <c r="E70" s="13" t="s">
        <v>35</v>
      </c>
      <c r="F70" s="107">
        <v>2</v>
      </c>
      <c r="G70" s="109">
        <v>85</v>
      </c>
      <c r="H70" s="161"/>
      <c r="I70" s="14" t="s">
        <v>18</v>
      </c>
      <c r="J70" s="12"/>
    </row>
    <row r="71" spans="1:10" s="21" customFormat="1" ht="44.25" customHeight="1" x14ac:dyDescent="0.25">
      <c r="A71" s="154"/>
      <c r="B71" s="138"/>
      <c r="C71" s="138"/>
      <c r="D71" s="44">
        <v>1</v>
      </c>
      <c r="E71" s="10" t="s">
        <v>36</v>
      </c>
      <c r="F71" s="107">
        <v>1</v>
      </c>
      <c r="G71" s="108">
        <v>35</v>
      </c>
      <c r="H71" s="161"/>
      <c r="I71" s="14" t="s">
        <v>19</v>
      </c>
      <c r="J71" s="12"/>
    </row>
    <row r="72" spans="1:10" s="21" customFormat="1" ht="70.5" customHeight="1" x14ac:dyDescent="0.25">
      <c r="A72" s="137">
        <v>11</v>
      </c>
      <c r="B72" s="138" t="s">
        <v>73</v>
      </c>
      <c r="C72" s="139" t="s">
        <v>72</v>
      </c>
      <c r="D72" s="61">
        <v>1</v>
      </c>
      <c r="E72" s="55" t="s">
        <v>74</v>
      </c>
      <c r="F72" s="16">
        <v>2</v>
      </c>
      <c r="G72" s="110">
        <f>1+46</f>
        <v>47</v>
      </c>
      <c r="H72" s="168" t="s">
        <v>171</v>
      </c>
      <c r="I72" s="14" t="s">
        <v>13</v>
      </c>
      <c r="J72" s="31"/>
    </row>
    <row r="73" spans="1:10" s="21" customFormat="1" ht="39.75" customHeight="1" x14ac:dyDescent="0.25">
      <c r="A73" s="137"/>
      <c r="B73" s="138"/>
      <c r="C73" s="139"/>
      <c r="D73" s="61">
        <v>1</v>
      </c>
      <c r="E73" s="55" t="s">
        <v>75</v>
      </c>
      <c r="F73" s="16">
        <v>2</v>
      </c>
      <c r="G73" s="110">
        <f>1+46</f>
        <v>47</v>
      </c>
      <c r="H73" s="168"/>
      <c r="I73" s="14" t="s">
        <v>17</v>
      </c>
      <c r="J73" s="31"/>
    </row>
    <row r="74" spans="1:10" s="21" customFormat="1" ht="39.75" customHeight="1" x14ac:dyDescent="0.25">
      <c r="A74" s="137"/>
      <c r="B74" s="138"/>
      <c r="C74" s="139"/>
      <c r="D74" s="61">
        <v>1</v>
      </c>
      <c r="E74" s="58" t="s">
        <v>23</v>
      </c>
      <c r="F74" s="107">
        <v>2</v>
      </c>
      <c r="G74" s="108">
        <v>45</v>
      </c>
      <c r="H74" s="168"/>
      <c r="I74" s="14" t="s">
        <v>18</v>
      </c>
      <c r="J74" s="31"/>
    </row>
    <row r="75" spans="1:10" s="21" customFormat="1" ht="39.75" customHeight="1" x14ac:dyDescent="0.25">
      <c r="A75" s="137"/>
      <c r="B75" s="138"/>
      <c r="C75" s="139"/>
      <c r="D75" s="61">
        <v>1</v>
      </c>
      <c r="E75" s="58" t="s">
        <v>76</v>
      </c>
      <c r="F75" s="107">
        <v>2</v>
      </c>
      <c r="G75" s="108">
        <v>45</v>
      </c>
      <c r="H75" s="168"/>
      <c r="I75" s="14" t="s">
        <v>19</v>
      </c>
      <c r="J75" s="31"/>
    </row>
    <row r="76" spans="1:10" s="21" customFormat="1" ht="39.75" customHeight="1" x14ac:dyDescent="0.25">
      <c r="A76" s="137"/>
      <c r="B76" s="138"/>
      <c r="C76" s="139"/>
      <c r="D76" s="61">
        <v>1</v>
      </c>
      <c r="E76" s="58" t="s">
        <v>24</v>
      </c>
      <c r="F76" s="107">
        <v>2</v>
      </c>
      <c r="G76" s="108">
        <v>45</v>
      </c>
      <c r="H76" s="160" t="s">
        <v>37</v>
      </c>
      <c r="I76" s="14" t="s">
        <v>13</v>
      </c>
      <c r="J76" s="31"/>
    </row>
    <row r="77" spans="1:10" s="21" customFormat="1" ht="39.75" customHeight="1" x14ac:dyDescent="0.25">
      <c r="A77" s="137"/>
      <c r="B77" s="138"/>
      <c r="C77" s="139"/>
      <c r="D77" s="61">
        <v>1</v>
      </c>
      <c r="E77" s="57" t="s">
        <v>82</v>
      </c>
      <c r="F77" s="16">
        <v>2</v>
      </c>
      <c r="G77" s="110">
        <f>6+46</f>
        <v>52</v>
      </c>
      <c r="H77" s="160"/>
      <c r="I77" s="14" t="s">
        <v>17</v>
      </c>
      <c r="J77" s="31"/>
    </row>
    <row r="78" spans="1:10" s="21" customFormat="1" ht="18.75" customHeight="1" x14ac:dyDescent="0.25">
      <c r="A78" s="33"/>
      <c r="B78" s="34"/>
      <c r="C78" s="3"/>
      <c r="D78" s="35"/>
      <c r="E78" s="148" t="s">
        <v>81</v>
      </c>
      <c r="F78" s="148"/>
      <c r="G78" s="148"/>
      <c r="H78" s="148"/>
      <c r="I78" s="148"/>
      <c r="J78" s="148"/>
    </row>
    <row r="79" spans="1:10" s="8" customFormat="1" ht="21.75" customHeight="1" x14ac:dyDescent="0.25">
      <c r="A79" s="147" t="s">
        <v>9</v>
      </c>
      <c r="B79" s="147"/>
      <c r="C79" s="4"/>
      <c r="D79" s="45"/>
      <c r="E79" s="147" t="s">
        <v>10</v>
      </c>
      <c r="F79" s="147"/>
      <c r="G79" s="147"/>
      <c r="H79" s="147"/>
      <c r="I79" s="147"/>
      <c r="J79" s="147"/>
    </row>
    <row r="80" spans="1:10" s="8" customFormat="1" ht="13.5" customHeight="1" x14ac:dyDescent="0.25">
      <c r="A80" s="33"/>
      <c r="B80" s="36"/>
      <c r="C80" s="4"/>
      <c r="D80" s="45"/>
      <c r="G80" s="37"/>
      <c r="H80" s="38"/>
      <c r="I80" s="38"/>
      <c r="J80" s="39"/>
    </row>
    <row r="81" spans="1:10" s="8" customFormat="1" ht="21.75" customHeight="1" x14ac:dyDescent="0.25">
      <c r="A81" s="33"/>
      <c r="B81" s="40"/>
      <c r="C81" s="5"/>
      <c r="D81" s="40"/>
      <c r="G81" s="41"/>
      <c r="H81" s="41"/>
      <c r="I81" s="38"/>
      <c r="J81" s="39"/>
    </row>
    <row r="82" spans="1:10" s="8" customFormat="1" ht="13.5" customHeight="1" x14ac:dyDescent="0.25">
      <c r="A82" s="42"/>
      <c r="B82" s="36"/>
      <c r="C82" s="4"/>
      <c r="D82" s="45"/>
      <c r="G82" s="43"/>
      <c r="H82" s="45"/>
      <c r="I82" s="38"/>
      <c r="J82" s="39"/>
    </row>
    <row r="83" spans="1:10" s="8" customFormat="1" ht="20.25" customHeight="1" x14ac:dyDescent="0.25">
      <c r="A83" s="147" t="s">
        <v>12</v>
      </c>
      <c r="B83" s="147"/>
      <c r="C83" s="4"/>
      <c r="D83" s="45"/>
      <c r="E83" s="147" t="s">
        <v>11</v>
      </c>
      <c r="F83" s="147"/>
      <c r="G83" s="147"/>
      <c r="H83" s="147"/>
      <c r="I83" s="147"/>
      <c r="J83" s="147"/>
    </row>
  </sheetData>
  <mergeCells count="69">
    <mergeCell ref="A7:A10"/>
    <mergeCell ref="B7:B10"/>
    <mergeCell ref="C7:C10"/>
    <mergeCell ref="H7:H10"/>
    <mergeCell ref="H72:H75"/>
    <mergeCell ref="B58:B63"/>
    <mergeCell ref="A58:A63"/>
    <mergeCell ref="C52:C57"/>
    <mergeCell ref="B52:B57"/>
    <mergeCell ref="A52:A57"/>
    <mergeCell ref="H41:H42"/>
    <mergeCell ref="H58:H61"/>
    <mergeCell ref="H62:H63"/>
    <mergeCell ref="C58:C63"/>
    <mergeCell ref="H52:H55"/>
    <mergeCell ref="A43:A48"/>
    <mergeCell ref="H76:H77"/>
    <mergeCell ref="B64:B71"/>
    <mergeCell ref="C64:C71"/>
    <mergeCell ref="A72:A77"/>
    <mergeCell ref="B72:B77"/>
    <mergeCell ref="C72:C77"/>
    <mergeCell ref="H68:H71"/>
    <mergeCell ref="A64:A71"/>
    <mergeCell ref="H64:H67"/>
    <mergeCell ref="H56:H57"/>
    <mergeCell ref="C29:C36"/>
    <mergeCell ref="C49:C51"/>
    <mergeCell ref="B49:B51"/>
    <mergeCell ref="A49:A51"/>
    <mergeCell ref="C37:C42"/>
    <mergeCell ref="B37:B42"/>
    <mergeCell ref="A37:A42"/>
    <mergeCell ref="B43:B48"/>
    <mergeCell ref="C43:C48"/>
    <mergeCell ref="H43:H46"/>
    <mergeCell ref="H47:H48"/>
    <mergeCell ref="H49:H51"/>
    <mergeCell ref="H37:H40"/>
    <mergeCell ref="H29:H32"/>
    <mergeCell ref="H33:H36"/>
    <mergeCell ref="A29:A36"/>
    <mergeCell ref="B29:B36"/>
    <mergeCell ref="A83:B83"/>
    <mergeCell ref="E83:J83"/>
    <mergeCell ref="E78:J78"/>
    <mergeCell ref="A79:B79"/>
    <mergeCell ref="E79:J79"/>
    <mergeCell ref="A1:C1"/>
    <mergeCell ref="A3:J3"/>
    <mergeCell ref="D4:H4"/>
    <mergeCell ref="B5:C5"/>
    <mergeCell ref="B6:J6"/>
    <mergeCell ref="J43:J48"/>
    <mergeCell ref="A11:A16"/>
    <mergeCell ref="B17:B22"/>
    <mergeCell ref="A17:A22"/>
    <mergeCell ref="C17:C22"/>
    <mergeCell ref="H17:H20"/>
    <mergeCell ref="H21:H22"/>
    <mergeCell ref="B11:B16"/>
    <mergeCell ref="C11:C16"/>
    <mergeCell ref="H11:H14"/>
    <mergeCell ref="H15:H16"/>
    <mergeCell ref="C23:C28"/>
    <mergeCell ref="A23:A28"/>
    <mergeCell ref="H23:H26"/>
    <mergeCell ref="H27:H28"/>
    <mergeCell ref="B23:B28"/>
  </mergeCells>
  <pageMargins left="0.2" right="0.2" top="0.32" bottom="0.2" header="0.2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43" workbookViewId="0">
      <selection activeCell="B50" sqref="B50:B51"/>
    </sheetView>
  </sheetViews>
  <sheetFormatPr defaultRowHeight="15" x14ac:dyDescent="0.25"/>
  <cols>
    <col min="1" max="1" width="4.5703125" style="77" customWidth="1"/>
    <col min="2" max="2" width="14.85546875" style="77" customWidth="1"/>
    <col min="3" max="3" width="5.85546875" style="79" customWidth="1"/>
    <col min="4" max="4" width="24.85546875" style="77" customWidth="1"/>
    <col min="5" max="5" width="15.140625" style="77" customWidth="1"/>
    <col min="6" max="7" width="9.140625" style="77"/>
    <col min="8" max="8" width="10.42578125" style="77" customWidth="1"/>
    <col min="9" max="9" width="10" style="77" customWidth="1"/>
    <col min="10" max="10" width="16.5703125" style="125" customWidth="1"/>
    <col min="11" max="16384" width="9.140625" style="77"/>
  </cols>
  <sheetData>
    <row r="1" spans="1:10" s="64" customFormat="1" x14ac:dyDescent="0.25">
      <c r="A1" s="217" t="s">
        <v>0</v>
      </c>
      <c r="B1" s="217"/>
      <c r="C1" s="217"/>
      <c r="D1" s="217"/>
      <c r="E1" s="63"/>
      <c r="F1" s="104"/>
      <c r="G1" s="104"/>
      <c r="H1" s="62"/>
      <c r="I1" s="62"/>
      <c r="J1" s="112"/>
    </row>
    <row r="2" spans="1:10" s="69" customFormat="1" x14ac:dyDescent="0.25">
      <c r="A2" s="218" t="s">
        <v>1</v>
      </c>
      <c r="B2" s="218"/>
      <c r="C2" s="218"/>
      <c r="D2" s="218"/>
      <c r="E2" s="87"/>
      <c r="F2" s="66"/>
      <c r="G2" s="66"/>
      <c r="H2" s="88"/>
      <c r="I2" s="88"/>
      <c r="J2" s="113"/>
    </row>
    <row r="3" spans="1:10" s="64" customFormat="1" ht="38.25" customHeight="1" x14ac:dyDescent="0.25">
      <c r="A3" s="185" t="s">
        <v>163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4" customFormat="1" ht="10.5" customHeight="1" x14ac:dyDescent="0.25">
      <c r="A4" s="104"/>
      <c r="B4" s="67"/>
      <c r="C4" s="186"/>
      <c r="D4" s="186"/>
      <c r="E4" s="186"/>
      <c r="F4" s="186"/>
      <c r="G4" s="186"/>
      <c r="H4" s="186"/>
      <c r="I4" s="186"/>
      <c r="J4" s="112"/>
    </row>
    <row r="5" spans="1:10" s="65" customFormat="1" ht="55.5" customHeight="1" x14ac:dyDescent="0.25">
      <c r="A5" s="114" t="s">
        <v>2</v>
      </c>
      <c r="B5" s="78" t="s">
        <v>97</v>
      </c>
      <c r="C5" s="114" t="s">
        <v>4</v>
      </c>
      <c r="D5" s="114" t="s">
        <v>5</v>
      </c>
      <c r="E5" s="115" t="s">
        <v>6</v>
      </c>
      <c r="F5" s="114" t="s">
        <v>7</v>
      </c>
      <c r="G5" s="114" t="s">
        <v>143</v>
      </c>
      <c r="H5" s="101" t="s">
        <v>123</v>
      </c>
      <c r="I5" s="116" t="s">
        <v>124</v>
      </c>
      <c r="J5" s="115" t="s">
        <v>8</v>
      </c>
    </row>
    <row r="6" spans="1:10" s="68" customFormat="1" ht="33.75" customHeight="1" x14ac:dyDescent="0.25">
      <c r="A6" s="117" t="s">
        <v>13</v>
      </c>
      <c r="B6" s="193" t="s">
        <v>98</v>
      </c>
      <c r="C6" s="194"/>
      <c r="D6" s="194"/>
      <c r="E6" s="194"/>
      <c r="F6" s="194"/>
      <c r="G6" s="194"/>
      <c r="I6" s="187"/>
      <c r="J6" s="188"/>
    </row>
    <row r="7" spans="1:10" s="68" customFormat="1" ht="33.75" customHeight="1" x14ac:dyDescent="0.25">
      <c r="A7" s="172">
        <v>1</v>
      </c>
      <c r="B7" s="205" t="s">
        <v>172</v>
      </c>
      <c r="C7" s="131">
        <v>1</v>
      </c>
      <c r="D7" s="132" t="s">
        <v>173</v>
      </c>
      <c r="E7" s="207" t="s">
        <v>32</v>
      </c>
      <c r="F7" s="131" t="s">
        <v>88</v>
      </c>
      <c r="G7" s="82" t="s">
        <v>144</v>
      </c>
      <c r="H7" s="129">
        <v>1</v>
      </c>
      <c r="I7" s="84">
        <v>1</v>
      </c>
      <c r="J7" s="133"/>
    </row>
    <row r="8" spans="1:10" s="68" customFormat="1" ht="33.75" customHeight="1" x14ac:dyDescent="0.25">
      <c r="A8" s="173"/>
      <c r="B8" s="206"/>
      <c r="C8" s="131">
        <v>1</v>
      </c>
      <c r="D8" s="132" t="s">
        <v>174</v>
      </c>
      <c r="E8" s="208"/>
      <c r="F8" s="131" t="s">
        <v>95</v>
      </c>
      <c r="G8" s="82" t="s">
        <v>144</v>
      </c>
      <c r="H8" s="128">
        <v>1</v>
      </c>
      <c r="I8" s="84">
        <v>1</v>
      </c>
      <c r="J8" s="133"/>
    </row>
    <row r="9" spans="1:10" s="68" customFormat="1" ht="33.75" customHeight="1" x14ac:dyDescent="0.25">
      <c r="A9" s="182">
        <v>2</v>
      </c>
      <c r="B9" s="102" t="s">
        <v>89</v>
      </c>
      <c r="C9" s="84">
        <v>1</v>
      </c>
      <c r="D9" s="83" t="s">
        <v>105</v>
      </c>
      <c r="E9" s="191" t="s">
        <v>125</v>
      </c>
      <c r="F9" s="82" t="s">
        <v>88</v>
      </c>
      <c r="G9" s="82" t="s">
        <v>144</v>
      </c>
      <c r="H9" s="82">
        <f>1+46</f>
        <v>47</v>
      </c>
      <c r="I9" s="82">
        <v>2</v>
      </c>
      <c r="J9" s="118"/>
    </row>
    <row r="10" spans="1:10" s="64" customFormat="1" ht="33.75" customHeight="1" x14ac:dyDescent="0.25">
      <c r="A10" s="182"/>
      <c r="B10" s="102" t="s">
        <v>89</v>
      </c>
      <c r="C10" s="84">
        <v>1</v>
      </c>
      <c r="D10" s="83" t="s">
        <v>106</v>
      </c>
      <c r="E10" s="197"/>
      <c r="F10" s="82" t="s">
        <v>87</v>
      </c>
      <c r="G10" s="82" t="s">
        <v>144</v>
      </c>
      <c r="H10" s="82">
        <f>48</f>
        <v>48</v>
      </c>
      <c r="I10" s="82">
        <v>2</v>
      </c>
      <c r="J10" s="118"/>
    </row>
    <row r="11" spans="1:10" s="64" customFormat="1" ht="33.75" customHeight="1" x14ac:dyDescent="0.25">
      <c r="A11" s="182"/>
      <c r="B11" s="102" t="s">
        <v>89</v>
      </c>
      <c r="C11" s="84">
        <v>1</v>
      </c>
      <c r="D11" s="83" t="s">
        <v>96</v>
      </c>
      <c r="E11" s="197"/>
      <c r="F11" s="82" t="s">
        <v>90</v>
      </c>
      <c r="G11" s="82" t="s">
        <v>144</v>
      </c>
      <c r="H11" s="82">
        <f>74</f>
        <v>74</v>
      </c>
      <c r="I11" s="82">
        <v>3</v>
      </c>
      <c r="J11" s="118"/>
    </row>
    <row r="12" spans="1:10" s="64" customFormat="1" ht="65.25" customHeight="1" x14ac:dyDescent="0.25">
      <c r="A12" s="182"/>
      <c r="B12" s="102" t="s">
        <v>89</v>
      </c>
      <c r="C12" s="84">
        <v>1</v>
      </c>
      <c r="D12" s="83" t="s">
        <v>107</v>
      </c>
      <c r="E12" s="198"/>
      <c r="F12" s="82" t="s">
        <v>95</v>
      </c>
      <c r="G12" s="82" t="s">
        <v>144</v>
      </c>
      <c r="H12" s="82">
        <f>79</f>
        <v>79</v>
      </c>
      <c r="I12" s="82">
        <v>3</v>
      </c>
      <c r="J12" s="118"/>
    </row>
    <row r="13" spans="1:10" s="64" customFormat="1" ht="33.75" customHeight="1" x14ac:dyDescent="0.25">
      <c r="A13" s="182">
        <v>3</v>
      </c>
      <c r="B13" s="102" t="s">
        <v>89</v>
      </c>
      <c r="C13" s="84">
        <v>1</v>
      </c>
      <c r="D13" s="83" t="s">
        <v>108</v>
      </c>
      <c r="E13" s="195" t="s">
        <v>126</v>
      </c>
      <c r="F13" s="82" t="s">
        <v>88</v>
      </c>
      <c r="G13" s="82" t="s">
        <v>144</v>
      </c>
      <c r="H13" s="119" t="s">
        <v>145</v>
      </c>
      <c r="I13" s="119" t="s">
        <v>146</v>
      </c>
      <c r="J13" s="118"/>
    </row>
    <row r="14" spans="1:10" s="64" customFormat="1" ht="33.75" customHeight="1" x14ac:dyDescent="0.25">
      <c r="A14" s="182"/>
      <c r="B14" s="102" t="s">
        <v>89</v>
      </c>
      <c r="C14" s="84">
        <v>1</v>
      </c>
      <c r="D14" s="83" t="s">
        <v>23</v>
      </c>
      <c r="E14" s="199"/>
      <c r="F14" s="82" t="s">
        <v>87</v>
      </c>
      <c r="G14" s="82" t="s">
        <v>144</v>
      </c>
      <c r="H14" s="119">
        <f>140+87</f>
        <v>227</v>
      </c>
      <c r="I14" s="119" t="s">
        <v>147</v>
      </c>
      <c r="J14" s="118"/>
    </row>
    <row r="15" spans="1:10" s="64" customFormat="1" ht="33.75" customHeight="1" x14ac:dyDescent="0.25">
      <c r="A15" s="182"/>
      <c r="B15" s="102" t="s">
        <v>89</v>
      </c>
      <c r="C15" s="98">
        <v>1</v>
      </c>
      <c r="D15" s="83" t="s">
        <v>53</v>
      </c>
      <c r="E15" s="192"/>
      <c r="F15" s="82" t="s">
        <v>140</v>
      </c>
      <c r="G15" s="82"/>
      <c r="H15" s="82">
        <f>1+70+21</f>
        <v>92</v>
      </c>
      <c r="I15" s="82">
        <v>3</v>
      </c>
      <c r="J15" s="120" t="s">
        <v>84</v>
      </c>
    </row>
    <row r="16" spans="1:10" s="64" customFormat="1" ht="27.75" customHeight="1" x14ac:dyDescent="0.25">
      <c r="A16" s="182">
        <v>4</v>
      </c>
      <c r="B16" s="195" t="s">
        <v>89</v>
      </c>
      <c r="C16" s="84">
        <v>1</v>
      </c>
      <c r="D16" s="211" t="s">
        <v>109</v>
      </c>
      <c r="E16" s="200" t="s">
        <v>127</v>
      </c>
      <c r="F16" s="195" t="s">
        <v>83</v>
      </c>
      <c r="G16" s="80" t="s">
        <v>92</v>
      </c>
      <c r="H16" s="178">
        <f>82+101</f>
        <v>183</v>
      </c>
      <c r="I16" s="178">
        <v>3</v>
      </c>
      <c r="J16" s="189" t="s">
        <v>84</v>
      </c>
    </row>
    <row r="17" spans="1:10" s="64" customFormat="1" ht="27.75" customHeight="1" x14ac:dyDescent="0.25">
      <c r="A17" s="182"/>
      <c r="B17" s="196"/>
      <c r="C17" s="84">
        <v>1</v>
      </c>
      <c r="D17" s="212"/>
      <c r="E17" s="174"/>
      <c r="F17" s="196"/>
      <c r="G17" s="80" t="s">
        <v>140</v>
      </c>
      <c r="H17" s="179"/>
      <c r="I17" s="179"/>
      <c r="J17" s="190"/>
    </row>
    <row r="18" spans="1:10" s="64" customFormat="1" ht="50.25" customHeight="1" x14ac:dyDescent="0.25">
      <c r="A18" s="182"/>
      <c r="B18" s="97" t="s">
        <v>99</v>
      </c>
      <c r="C18" s="84">
        <v>1</v>
      </c>
      <c r="D18" s="99" t="s">
        <v>110</v>
      </c>
      <c r="E18" s="174"/>
      <c r="F18" s="82"/>
      <c r="G18" s="80"/>
      <c r="H18" s="80">
        <f>90</f>
        <v>90</v>
      </c>
      <c r="I18" s="80">
        <v>3</v>
      </c>
      <c r="J18" s="120" t="s">
        <v>142</v>
      </c>
    </row>
    <row r="19" spans="1:10" s="64" customFormat="1" ht="45" customHeight="1" x14ac:dyDescent="0.25">
      <c r="A19" s="182"/>
      <c r="B19" s="97" t="s">
        <v>99</v>
      </c>
      <c r="C19" s="98">
        <v>1</v>
      </c>
      <c r="D19" s="99" t="s">
        <v>154</v>
      </c>
      <c r="E19" s="175"/>
      <c r="F19" s="82"/>
      <c r="G19" s="80"/>
      <c r="H19" s="81" t="s">
        <v>148</v>
      </c>
      <c r="I19" s="81" t="s">
        <v>149</v>
      </c>
      <c r="J19" s="120" t="s">
        <v>142</v>
      </c>
    </row>
    <row r="20" spans="1:10" s="64" customFormat="1" ht="33.75" customHeight="1" x14ac:dyDescent="0.25">
      <c r="A20" s="182">
        <v>5</v>
      </c>
      <c r="B20" s="178" t="s">
        <v>89</v>
      </c>
      <c r="C20" s="84">
        <v>1</v>
      </c>
      <c r="D20" s="211" t="s">
        <v>93</v>
      </c>
      <c r="E20" s="191" t="s">
        <v>128</v>
      </c>
      <c r="F20" s="195" t="s">
        <v>91</v>
      </c>
      <c r="G20" s="82" t="s">
        <v>92</v>
      </c>
      <c r="H20" s="195">
        <f>46+117+103</f>
        <v>266</v>
      </c>
      <c r="I20" s="191" t="s">
        <v>149</v>
      </c>
      <c r="J20" s="189" t="s">
        <v>84</v>
      </c>
    </row>
    <row r="21" spans="1:10" s="64" customFormat="1" ht="33.75" customHeight="1" x14ac:dyDescent="0.25">
      <c r="A21" s="182"/>
      <c r="B21" s="179"/>
      <c r="C21" s="84">
        <v>1</v>
      </c>
      <c r="D21" s="212"/>
      <c r="E21" s="198"/>
      <c r="F21" s="192"/>
      <c r="G21" s="82" t="s">
        <v>140</v>
      </c>
      <c r="H21" s="192"/>
      <c r="I21" s="192"/>
      <c r="J21" s="190"/>
    </row>
    <row r="22" spans="1:10" s="64" customFormat="1" ht="33.75" customHeight="1" x14ac:dyDescent="0.25">
      <c r="A22" s="182">
        <v>6</v>
      </c>
      <c r="B22" s="178" t="s">
        <v>89</v>
      </c>
      <c r="C22" s="219">
        <v>1</v>
      </c>
      <c r="D22" s="203" t="s">
        <v>52</v>
      </c>
      <c r="E22" s="201" t="s">
        <v>129</v>
      </c>
      <c r="F22" s="203" t="s">
        <v>83</v>
      </c>
      <c r="G22" s="80" t="s">
        <v>92</v>
      </c>
      <c r="H22" s="178">
        <f>79+11</f>
        <v>90</v>
      </c>
      <c r="I22" s="178">
        <v>2</v>
      </c>
      <c r="J22" s="180" t="s">
        <v>84</v>
      </c>
    </row>
    <row r="23" spans="1:10" s="64" customFormat="1" ht="33.75" customHeight="1" x14ac:dyDescent="0.25">
      <c r="A23" s="182"/>
      <c r="B23" s="179"/>
      <c r="C23" s="202"/>
      <c r="D23" s="204"/>
      <c r="E23" s="202"/>
      <c r="F23" s="204"/>
      <c r="G23" s="80" t="s">
        <v>140</v>
      </c>
      <c r="H23" s="179"/>
      <c r="I23" s="179"/>
      <c r="J23" s="181"/>
    </row>
    <row r="24" spans="1:10" s="64" customFormat="1" ht="33.75" customHeight="1" x14ac:dyDescent="0.25">
      <c r="A24" s="182">
        <v>7</v>
      </c>
      <c r="B24" s="80" t="s">
        <v>101</v>
      </c>
      <c r="C24" s="84">
        <v>1</v>
      </c>
      <c r="D24" s="83" t="s">
        <v>41</v>
      </c>
      <c r="E24" s="215" t="s">
        <v>151</v>
      </c>
      <c r="F24" s="80" t="s">
        <v>88</v>
      </c>
      <c r="G24" s="80" t="s">
        <v>144</v>
      </c>
      <c r="H24" s="80">
        <f>48+120</f>
        <v>168</v>
      </c>
      <c r="I24" s="80">
        <f>5</f>
        <v>5</v>
      </c>
      <c r="J24" s="118"/>
    </row>
    <row r="25" spans="1:10" s="64" customFormat="1" ht="33.75" customHeight="1" x14ac:dyDescent="0.25">
      <c r="A25" s="182"/>
      <c r="B25" s="80" t="s">
        <v>86</v>
      </c>
      <c r="C25" s="84">
        <v>1</v>
      </c>
      <c r="D25" s="83" t="s">
        <v>112</v>
      </c>
      <c r="E25" s="216"/>
      <c r="F25" s="80" t="s">
        <v>87</v>
      </c>
      <c r="G25" s="80" t="s">
        <v>144</v>
      </c>
      <c r="H25" s="80">
        <v>86</v>
      </c>
      <c r="I25" s="80">
        <v>3</v>
      </c>
      <c r="J25" s="118"/>
    </row>
    <row r="26" spans="1:10" s="64" customFormat="1" ht="33.75" customHeight="1" x14ac:dyDescent="0.25">
      <c r="A26" s="182">
        <v>8</v>
      </c>
      <c r="B26" s="195" t="s">
        <v>100</v>
      </c>
      <c r="C26" s="209">
        <v>1</v>
      </c>
      <c r="D26" s="211" t="s">
        <v>111</v>
      </c>
      <c r="E26" s="191" t="s">
        <v>130</v>
      </c>
      <c r="F26" s="195" t="s">
        <v>91</v>
      </c>
      <c r="G26" s="82" t="s">
        <v>92</v>
      </c>
      <c r="H26" s="195">
        <f>117+90+91+85+38+35</f>
        <v>456</v>
      </c>
      <c r="I26" s="195">
        <v>3</v>
      </c>
      <c r="J26" s="180" t="s">
        <v>84</v>
      </c>
    </row>
    <row r="27" spans="1:10" s="64" customFormat="1" ht="33.75" customHeight="1" x14ac:dyDescent="0.25">
      <c r="A27" s="182"/>
      <c r="B27" s="192"/>
      <c r="C27" s="210"/>
      <c r="D27" s="212"/>
      <c r="E27" s="198"/>
      <c r="F27" s="192"/>
      <c r="G27" s="82" t="s">
        <v>140</v>
      </c>
      <c r="H27" s="192"/>
      <c r="I27" s="192"/>
      <c r="J27" s="181"/>
    </row>
    <row r="28" spans="1:10" s="64" customFormat="1" ht="33.75" customHeight="1" x14ac:dyDescent="0.25">
      <c r="A28" s="183">
        <v>9</v>
      </c>
      <c r="B28" s="178" t="s">
        <v>89</v>
      </c>
      <c r="C28" s="209">
        <v>1</v>
      </c>
      <c r="D28" s="211" t="s">
        <v>85</v>
      </c>
      <c r="E28" s="220" t="s">
        <v>152</v>
      </c>
      <c r="F28" s="178" t="s">
        <v>83</v>
      </c>
      <c r="G28" s="80" t="s">
        <v>92</v>
      </c>
      <c r="H28" s="178">
        <f>1+89+50+93</f>
        <v>233</v>
      </c>
      <c r="I28" s="178">
        <v>4</v>
      </c>
      <c r="J28" s="213" t="s">
        <v>84</v>
      </c>
    </row>
    <row r="29" spans="1:10" s="64" customFormat="1" ht="33.75" customHeight="1" x14ac:dyDescent="0.25">
      <c r="A29" s="184"/>
      <c r="B29" s="179"/>
      <c r="C29" s="210"/>
      <c r="D29" s="212"/>
      <c r="E29" s="221"/>
      <c r="F29" s="179"/>
      <c r="G29" s="80" t="s">
        <v>140</v>
      </c>
      <c r="H29" s="179"/>
      <c r="I29" s="179"/>
      <c r="J29" s="214"/>
    </row>
    <row r="30" spans="1:10" s="64" customFormat="1" ht="33.75" customHeight="1" x14ac:dyDescent="0.25">
      <c r="A30" s="182">
        <v>10</v>
      </c>
      <c r="B30" s="80" t="s">
        <v>101</v>
      </c>
      <c r="C30" s="98">
        <v>1</v>
      </c>
      <c r="D30" s="83" t="s">
        <v>40</v>
      </c>
      <c r="E30" s="200" t="s">
        <v>131</v>
      </c>
      <c r="F30" s="178" t="s">
        <v>83</v>
      </c>
      <c r="G30" s="80" t="s">
        <v>92</v>
      </c>
      <c r="H30" s="80">
        <f>2+6+43</f>
        <v>51</v>
      </c>
      <c r="I30" s="178">
        <v>3</v>
      </c>
      <c r="J30" s="180" t="s">
        <v>84</v>
      </c>
    </row>
    <row r="31" spans="1:10" s="64" customFormat="1" ht="33.75" customHeight="1" x14ac:dyDescent="0.25">
      <c r="A31" s="182"/>
      <c r="B31" s="80" t="s">
        <v>101</v>
      </c>
      <c r="C31" s="84">
        <v>1</v>
      </c>
      <c r="D31" s="83" t="s">
        <v>33</v>
      </c>
      <c r="E31" s="175"/>
      <c r="F31" s="179"/>
      <c r="G31" s="80" t="s">
        <v>140</v>
      </c>
      <c r="H31" s="80">
        <f>88+25+14</f>
        <v>127</v>
      </c>
      <c r="I31" s="179"/>
      <c r="J31" s="181"/>
    </row>
    <row r="32" spans="1:10" s="64" customFormat="1" ht="33.75" customHeight="1" x14ac:dyDescent="0.25">
      <c r="A32" s="182">
        <v>11</v>
      </c>
      <c r="B32" s="178" t="s">
        <v>101</v>
      </c>
      <c r="C32" s="84">
        <v>1</v>
      </c>
      <c r="D32" s="85" t="s">
        <v>113</v>
      </c>
      <c r="E32" s="200" t="s">
        <v>132</v>
      </c>
      <c r="F32" s="81" t="s">
        <v>92</v>
      </c>
      <c r="G32" s="81" t="s">
        <v>150</v>
      </c>
      <c r="H32" s="80">
        <f>47+56</f>
        <v>103</v>
      </c>
      <c r="I32" s="80">
        <v>4</v>
      </c>
      <c r="J32" s="118"/>
    </row>
    <row r="33" spans="1:10" s="64" customFormat="1" ht="33.75" customHeight="1" x14ac:dyDescent="0.25">
      <c r="A33" s="182"/>
      <c r="B33" s="179"/>
      <c r="C33" s="84">
        <v>1</v>
      </c>
      <c r="D33" s="85" t="s">
        <v>114</v>
      </c>
      <c r="E33" s="175"/>
      <c r="F33" s="81" t="s">
        <v>140</v>
      </c>
      <c r="G33" s="81"/>
      <c r="H33" s="80">
        <v>103</v>
      </c>
      <c r="I33" s="80">
        <v>3</v>
      </c>
      <c r="J33" s="121" t="s">
        <v>84</v>
      </c>
    </row>
    <row r="34" spans="1:10" s="64" customFormat="1" ht="47.25" customHeight="1" x14ac:dyDescent="0.25">
      <c r="A34" s="182">
        <v>12</v>
      </c>
      <c r="B34" s="178" t="s">
        <v>102</v>
      </c>
      <c r="C34" s="98">
        <v>1</v>
      </c>
      <c r="D34" s="83" t="s">
        <v>115</v>
      </c>
      <c r="E34" s="200" t="s">
        <v>133</v>
      </c>
      <c r="F34" s="81" t="s">
        <v>141</v>
      </c>
      <c r="G34" s="81" t="s">
        <v>150</v>
      </c>
      <c r="H34" s="80">
        <f>274</f>
        <v>274</v>
      </c>
      <c r="I34" s="80">
        <v>10</v>
      </c>
      <c r="J34" s="118"/>
    </row>
    <row r="35" spans="1:10" s="64" customFormat="1" ht="50.25" customHeight="1" x14ac:dyDescent="0.25">
      <c r="A35" s="182"/>
      <c r="B35" s="179"/>
      <c r="C35" s="84">
        <v>1</v>
      </c>
      <c r="D35" s="83" t="s">
        <v>116</v>
      </c>
      <c r="E35" s="175"/>
      <c r="F35" s="81" t="s">
        <v>140</v>
      </c>
      <c r="G35" s="81"/>
      <c r="H35" s="80">
        <f>274</f>
        <v>274</v>
      </c>
      <c r="I35" s="80"/>
      <c r="J35" s="121" t="s">
        <v>84</v>
      </c>
    </row>
    <row r="36" spans="1:10" s="64" customFormat="1" ht="81.75" customHeight="1" x14ac:dyDescent="0.25">
      <c r="A36" s="182">
        <v>13</v>
      </c>
      <c r="B36" s="178" t="s">
        <v>100</v>
      </c>
      <c r="C36" s="84">
        <v>1</v>
      </c>
      <c r="D36" s="83" t="s">
        <v>117</v>
      </c>
      <c r="E36" s="200" t="s">
        <v>134</v>
      </c>
      <c r="F36" s="81" t="s">
        <v>92</v>
      </c>
      <c r="G36" s="81" t="s">
        <v>150</v>
      </c>
      <c r="H36" s="80">
        <f>504</f>
        <v>504</v>
      </c>
      <c r="I36" s="81">
        <v>14</v>
      </c>
      <c r="J36" s="118"/>
    </row>
    <row r="37" spans="1:10" s="64" customFormat="1" ht="42" customHeight="1" x14ac:dyDescent="0.25">
      <c r="A37" s="182"/>
      <c r="B37" s="179"/>
      <c r="C37" s="84">
        <v>1</v>
      </c>
      <c r="D37" s="83" t="s">
        <v>118</v>
      </c>
      <c r="E37" s="175"/>
      <c r="F37" s="81" t="s">
        <v>140</v>
      </c>
      <c r="G37" s="81"/>
      <c r="H37" s="80">
        <f>504</f>
        <v>504</v>
      </c>
      <c r="I37" s="80"/>
      <c r="J37" s="121" t="s">
        <v>84</v>
      </c>
    </row>
    <row r="38" spans="1:10" s="64" customFormat="1" ht="30" customHeight="1" x14ac:dyDescent="0.25">
      <c r="A38" s="183">
        <v>14</v>
      </c>
      <c r="B38" s="178" t="s">
        <v>101</v>
      </c>
      <c r="C38" s="98">
        <v>1</v>
      </c>
      <c r="D38" s="83" t="s">
        <v>24</v>
      </c>
      <c r="E38" s="200" t="s">
        <v>135</v>
      </c>
      <c r="F38" s="178" t="s">
        <v>83</v>
      </c>
      <c r="G38" s="80" t="s">
        <v>92</v>
      </c>
      <c r="H38" s="200">
        <f>29+205</f>
        <v>234</v>
      </c>
      <c r="I38" s="178">
        <v>4</v>
      </c>
      <c r="J38" s="180" t="s">
        <v>84</v>
      </c>
    </row>
    <row r="39" spans="1:10" s="64" customFormat="1" ht="30" customHeight="1" x14ac:dyDescent="0.25">
      <c r="A39" s="184"/>
      <c r="B39" s="179"/>
      <c r="C39" s="84">
        <v>1</v>
      </c>
      <c r="D39" s="83" t="s">
        <v>119</v>
      </c>
      <c r="E39" s="175"/>
      <c r="F39" s="179"/>
      <c r="G39" s="80" t="s">
        <v>140</v>
      </c>
      <c r="H39" s="175"/>
      <c r="I39" s="179"/>
      <c r="J39" s="181"/>
    </row>
    <row r="40" spans="1:10" s="64" customFormat="1" ht="42.75" customHeight="1" x14ac:dyDescent="0.25">
      <c r="A40" s="183">
        <v>15</v>
      </c>
      <c r="B40" s="178" t="s">
        <v>103</v>
      </c>
      <c r="C40" s="209">
        <v>1</v>
      </c>
      <c r="D40" s="211" t="s">
        <v>120</v>
      </c>
      <c r="E40" s="200" t="s">
        <v>153</v>
      </c>
      <c r="F40" s="80" t="s">
        <v>88</v>
      </c>
      <c r="G40" s="81" t="s">
        <v>144</v>
      </c>
      <c r="H40" s="80">
        <f>229</f>
        <v>229</v>
      </c>
      <c r="I40" s="80">
        <v>6</v>
      </c>
      <c r="J40" s="118"/>
    </row>
    <row r="41" spans="1:10" s="64" customFormat="1" ht="42.75" customHeight="1" x14ac:dyDescent="0.25">
      <c r="A41" s="184"/>
      <c r="B41" s="179"/>
      <c r="C41" s="210"/>
      <c r="D41" s="212"/>
      <c r="E41" s="175"/>
      <c r="F41" s="97" t="s">
        <v>87</v>
      </c>
      <c r="G41" s="81" t="s">
        <v>144</v>
      </c>
      <c r="H41" s="97">
        <f>458/2</f>
        <v>229</v>
      </c>
      <c r="I41" s="97">
        <v>6</v>
      </c>
      <c r="J41" s="100"/>
    </row>
    <row r="42" spans="1:10" s="64" customFormat="1" ht="25.5" customHeight="1" x14ac:dyDescent="0.25">
      <c r="A42" s="182">
        <v>16</v>
      </c>
      <c r="B42" s="178" t="s">
        <v>101</v>
      </c>
      <c r="C42" s="84">
        <v>1</v>
      </c>
      <c r="D42" s="211" t="s">
        <v>21</v>
      </c>
      <c r="E42" s="200" t="s">
        <v>136</v>
      </c>
      <c r="F42" s="178" t="s">
        <v>91</v>
      </c>
      <c r="G42" s="80" t="s">
        <v>92</v>
      </c>
      <c r="H42" s="178">
        <f>96+31</f>
        <v>127</v>
      </c>
      <c r="I42" s="178">
        <v>3</v>
      </c>
      <c r="J42" s="180" t="s">
        <v>84</v>
      </c>
    </row>
    <row r="43" spans="1:10" s="64" customFormat="1" ht="25.5" customHeight="1" x14ac:dyDescent="0.25">
      <c r="A43" s="182"/>
      <c r="B43" s="179"/>
      <c r="C43" s="84">
        <v>1</v>
      </c>
      <c r="D43" s="212"/>
      <c r="E43" s="175"/>
      <c r="F43" s="179"/>
      <c r="G43" s="80" t="s">
        <v>140</v>
      </c>
      <c r="H43" s="179"/>
      <c r="I43" s="179"/>
      <c r="J43" s="181"/>
    </row>
    <row r="44" spans="1:10" s="64" customFormat="1" ht="21" customHeight="1" x14ac:dyDescent="0.25">
      <c r="A44" s="182">
        <v>17</v>
      </c>
      <c r="B44" s="178" t="s">
        <v>101</v>
      </c>
      <c r="C44" s="98">
        <v>1</v>
      </c>
      <c r="D44" s="211" t="s">
        <v>39</v>
      </c>
      <c r="E44" s="200" t="s">
        <v>137</v>
      </c>
      <c r="F44" s="178" t="s">
        <v>83</v>
      </c>
      <c r="G44" s="80" t="s">
        <v>92</v>
      </c>
      <c r="H44" s="178">
        <f>81+44+8+2</f>
        <v>135</v>
      </c>
      <c r="I44" s="178">
        <v>3</v>
      </c>
      <c r="J44" s="180" t="s">
        <v>84</v>
      </c>
    </row>
    <row r="45" spans="1:10" s="64" customFormat="1" ht="21.75" customHeight="1" x14ac:dyDescent="0.25">
      <c r="A45" s="182"/>
      <c r="B45" s="179"/>
      <c r="C45" s="84">
        <v>1</v>
      </c>
      <c r="D45" s="212"/>
      <c r="E45" s="175"/>
      <c r="F45" s="179"/>
      <c r="G45" s="80" t="s">
        <v>140</v>
      </c>
      <c r="H45" s="179"/>
      <c r="I45" s="179"/>
      <c r="J45" s="181"/>
    </row>
    <row r="46" spans="1:10" s="64" customFormat="1" ht="24" customHeight="1" x14ac:dyDescent="0.25">
      <c r="A46" s="182">
        <v>18</v>
      </c>
      <c r="B46" s="178" t="s">
        <v>86</v>
      </c>
      <c r="C46" s="84">
        <v>1</v>
      </c>
      <c r="D46" s="211" t="s">
        <v>42</v>
      </c>
      <c r="E46" s="200" t="s">
        <v>138</v>
      </c>
      <c r="F46" s="178" t="s">
        <v>83</v>
      </c>
      <c r="G46" s="80" t="s">
        <v>92</v>
      </c>
      <c r="H46" s="178">
        <f>107+91</f>
        <v>198</v>
      </c>
      <c r="I46" s="178">
        <v>4</v>
      </c>
      <c r="J46" s="180" t="s">
        <v>84</v>
      </c>
    </row>
    <row r="47" spans="1:10" s="64" customFormat="1" ht="24" customHeight="1" x14ac:dyDescent="0.25">
      <c r="A47" s="182"/>
      <c r="B47" s="179"/>
      <c r="C47" s="84">
        <v>1</v>
      </c>
      <c r="D47" s="212"/>
      <c r="E47" s="174"/>
      <c r="F47" s="179"/>
      <c r="G47" s="80" t="s">
        <v>140</v>
      </c>
      <c r="H47" s="179"/>
      <c r="I47" s="179"/>
      <c r="J47" s="181"/>
    </row>
    <row r="48" spans="1:10" s="64" customFormat="1" ht="30" customHeight="1" x14ac:dyDescent="0.25">
      <c r="A48" s="182"/>
      <c r="B48" s="96" t="s">
        <v>100</v>
      </c>
      <c r="C48" s="98">
        <v>1</v>
      </c>
      <c r="D48" s="86" t="s">
        <v>94</v>
      </c>
      <c r="E48" s="175"/>
      <c r="F48" s="96" t="s">
        <v>91</v>
      </c>
      <c r="G48" s="96"/>
      <c r="H48" s="96">
        <f>25+25+25+25+25+25+25+24+30+30</f>
        <v>259</v>
      </c>
      <c r="I48" s="96"/>
      <c r="J48" s="122" t="s">
        <v>162</v>
      </c>
    </row>
    <row r="49" spans="1:10" s="64" customFormat="1" ht="33.75" customHeight="1" x14ac:dyDescent="0.25">
      <c r="A49" s="182">
        <v>19</v>
      </c>
      <c r="B49" s="80" t="s">
        <v>104</v>
      </c>
      <c r="C49" s="84">
        <v>1</v>
      </c>
      <c r="D49" s="83" t="s">
        <v>121</v>
      </c>
      <c r="E49" s="174" t="s">
        <v>139</v>
      </c>
      <c r="F49" s="80" t="s">
        <v>87</v>
      </c>
      <c r="G49" s="80" t="s">
        <v>144</v>
      </c>
      <c r="H49" s="80">
        <f>3</f>
        <v>3</v>
      </c>
      <c r="I49" s="80">
        <v>1</v>
      </c>
      <c r="J49" s="123"/>
    </row>
    <row r="50" spans="1:10" s="64" customFormat="1" ht="33.75" customHeight="1" x14ac:dyDescent="0.25">
      <c r="A50" s="182"/>
      <c r="B50" s="178" t="s">
        <v>100</v>
      </c>
      <c r="C50" s="130">
        <v>1</v>
      </c>
      <c r="D50" s="83" t="s">
        <v>175</v>
      </c>
      <c r="E50" s="174"/>
      <c r="F50" s="131" t="s">
        <v>88</v>
      </c>
      <c r="G50" s="80" t="s">
        <v>144</v>
      </c>
      <c r="H50" s="80">
        <v>180</v>
      </c>
      <c r="I50" s="80">
        <v>5</v>
      </c>
      <c r="J50" s="123"/>
    </row>
    <row r="51" spans="1:10" s="64" customFormat="1" ht="72.75" customHeight="1" x14ac:dyDescent="0.25">
      <c r="A51" s="182"/>
      <c r="B51" s="179"/>
      <c r="C51" s="98">
        <v>1</v>
      </c>
      <c r="D51" s="83" t="s">
        <v>122</v>
      </c>
      <c r="E51" s="175"/>
      <c r="F51" s="81" t="s">
        <v>90</v>
      </c>
      <c r="G51" s="81" t="s">
        <v>150</v>
      </c>
      <c r="H51" s="80">
        <v>501</v>
      </c>
      <c r="I51" s="80">
        <v>14</v>
      </c>
      <c r="J51" s="118"/>
    </row>
    <row r="52" spans="1:10" s="64" customFormat="1" ht="24" customHeight="1" x14ac:dyDescent="0.25">
      <c r="A52" s="70"/>
      <c r="B52" s="71"/>
      <c r="C52" s="72"/>
      <c r="H52" s="176" t="s">
        <v>164</v>
      </c>
      <c r="I52" s="176"/>
      <c r="J52" s="176"/>
    </row>
    <row r="53" spans="1:10" s="68" customFormat="1" ht="15.75" customHeight="1" x14ac:dyDescent="0.25">
      <c r="A53" s="177" t="s">
        <v>9</v>
      </c>
      <c r="B53" s="177"/>
      <c r="C53" s="177"/>
      <c r="H53" s="177" t="s">
        <v>10</v>
      </c>
      <c r="I53" s="177"/>
      <c r="J53" s="177"/>
    </row>
    <row r="54" spans="1:10" s="68" customFormat="1" ht="13.5" customHeight="1" x14ac:dyDescent="0.25">
      <c r="A54" s="70"/>
      <c r="B54" s="73"/>
      <c r="C54" s="103"/>
      <c r="E54" s="75"/>
      <c r="F54" s="75"/>
      <c r="G54" s="75"/>
      <c r="H54" s="74"/>
      <c r="I54" s="74"/>
      <c r="J54" s="124"/>
    </row>
    <row r="55" spans="1:10" s="68" customFormat="1" ht="16.5" customHeight="1" x14ac:dyDescent="0.25">
      <c r="A55" s="70"/>
      <c r="B55" s="73"/>
      <c r="C55" s="103"/>
      <c r="E55" s="75"/>
      <c r="F55" s="75"/>
      <c r="G55" s="75"/>
      <c r="H55" s="74"/>
      <c r="I55" s="74"/>
      <c r="J55" s="124"/>
    </row>
    <row r="56" spans="1:10" s="68" customFormat="1" ht="11.25" customHeight="1" x14ac:dyDescent="0.25">
      <c r="A56" s="76"/>
      <c r="B56" s="73"/>
      <c r="C56" s="103"/>
      <c r="E56" s="103"/>
      <c r="F56" s="75"/>
      <c r="G56" s="75"/>
      <c r="H56" s="74"/>
      <c r="I56" s="74"/>
      <c r="J56" s="124"/>
    </row>
    <row r="57" spans="1:10" s="68" customFormat="1" ht="20.25" customHeight="1" x14ac:dyDescent="0.25">
      <c r="A57" s="177" t="s">
        <v>12</v>
      </c>
      <c r="B57" s="177"/>
      <c r="C57" s="177"/>
      <c r="H57" s="177" t="s">
        <v>11</v>
      </c>
      <c r="I57" s="177"/>
      <c r="J57" s="177"/>
    </row>
  </sheetData>
  <mergeCells count="116">
    <mergeCell ref="B50:B51"/>
    <mergeCell ref="F42:F43"/>
    <mergeCell ref="F44:F45"/>
    <mergeCell ref="F46:F47"/>
    <mergeCell ref="H42:H43"/>
    <mergeCell ref="H44:H45"/>
    <mergeCell ref="H46:H47"/>
    <mergeCell ref="E40:E41"/>
    <mergeCell ref="F38:F39"/>
    <mergeCell ref="H38:H39"/>
    <mergeCell ref="B32:B33"/>
    <mergeCell ref="B34:B35"/>
    <mergeCell ref="B36:B37"/>
    <mergeCell ref="B42:B43"/>
    <mergeCell ref="B46:B47"/>
    <mergeCell ref="D46:D47"/>
    <mergeCell ref="B44:B45"/>
    <mergeCell ref="E20:E21"/>
    <mergeCell ref="E30:E31"/>
    <mergeCell ref="D22:D23"/>
    <mergeCell ref="E28:E29"/>
    <mergeCell ref="E42:E43"/>
    <mergeCell ref="E44:E45"/>
    <mergeCell ref="E46:E48"/>
    <mergeCell ref="E38:E39"/>
    <mergeCell ref="F30:F31"/>
    <mergeCell ref="E32:E33"/>
    <mergeCell ref="E34:E35"/>
    <mergeCell ref="E36:E37"/>
    <mergeCell ref="A40:A41"/>
    <mergeCell ref="B40:B41"/>
    <mergeCell ref="C40:C41"/>
    <mergeCell ref="A49:A51"/>
    <mergeCell ref="A1:D1"/>
    <mergeCell ref="A2:D2"/>
    <mergeCell ref="A44:A45"/>
    <mergeCell ref="A9:A12"/>
    <mergeCell ref="A13:A15"/>
    <mergeCell ref="A16:A19"/>
    <mergeCell ref="A20:A21"/>
    <mergeCell ref="A22:A23"/>
    <mergeCell ref="D42:D43"/>
    <mergeCell ref="D44:D45"/>
    <mergeCell ref="B16:B17"/>
    <mergeCell ref="D16:D17"/>
    <mergeCell ref="D40:D41"/>
    <mergeCell ref="D20:D21"/>
    <mergeCell ref="B22:B23"/>
    <mergeCell ref="C22:C23"/>
    <mergeCell ref="A24:A25"/>
    <mergeCell ref="A28:A29"/>
    <mergeCell ref="I26:I27"/>
    <mergeCell ref="J26:J27"/>
    <mergeCell ref="B28:B29"/>
    <mergeCell ref="C28:C29"/>
    <mergeCell ref="D28:D29"/>
    <mergeCell ref="F28:F29"/>
    <mergeCell ref="H28:H29"/>
    <mergeCell ref="I28:I29"/>
    <mergeCell ref="J28:J29"/>
    <mergeCell ref="E24:E25"/>
    <mergeCell ref="A26:A27"/>
    <mergeCell ref="B26:B27"/>
    <mergeCell ref="C26:C27"/>
    <mergeCell ref="D26:D27"/>
    <mergeCell ref="E26:E27"/>
    <mergeCell ref="F26:F27"/>
    <mergeCell ref="H26:H27"/>
    <mergeCell ref="A38:A39"/>
    <mergeCell ref="A3:J3"/>
    <mergeCell ref="C4:I4"/>
    <mergeCell ref="I6:J6"/>
    <mergeCell ref="I16:I17"/>
    <mergeCell ref="J16:J17"/>
    <mergeCell ref="I20:I21"/>
    <mergeCell ref="J20:J21"/>
    <mergeCell ref="I22:I23"/>
    <mergeCell ref="J22:J23"/>
    <mergeCell ref="H22:H23"/>
    <mergeCell ref="B6:G6"/>
    <mergeCell ref="H20:H21"/>
    <mergeCell ref="F20:F21"/>
    <mergeCell ref="F16:F17"/>
    <mergeCell ref="H16:H17"/>
    <mergeCell ref="E9:E12"/>
    <mergeCell ref="E13:E15"/>
    <mergeCell ref="E16:E19"/>
    <mergeCell ref="E22:E23"/>
    <mergeCell ref="F22:F23"/>
    <mergeCell ref="B20:B21"/>
    <mergeCell ref="B7:B8"/>
    <mergeCell ref="E7:E8"/>
    <mergeCell ref="A7:A8"/>
    <mergeCell ref="E49:E51"/>
    <mergeCell ref="H52:J52"/>
    <mergeCell ref="A53:C53"/>
    <mergeCell ref="H53:J53"/>
    <mergeCell ref="A57:C57"/>
    <mergeCell ref="H57:J57"/>
    <mergeCell ref="I30:I31"/>
    <mergeCell ref="J30:J31"/>
    <mergeCell ref="I38:I39"/>
    <mergeCell ref="J38:J39"/>
    <mergeCell ref="I42:I43"/>
    <mergeCell ref="J42:J43"/>
    <mergeCell ref="I44:I45"/>
    <mergeCell ref="J44:J45"/>
    <mergeCell ref="I46:I47"/>
    <mergeCell ref="J46:J47"/>
    <mergeCell ref="A46:A48"/>
    <mergeCell ref="A30:A31"/>
    <mergeCell ref="A32:A33"/>
    <mergeCell ref="A34:A35"/>
    <mergeCell ref="A36:A37"/>
    <mergeCell ref="A42:A43"/>
    <mergeCell ref="B38:B39"/>
  </mergeCells>
  <pageMargins left="0.2" right="0.2" top="0.4" bottom="0.2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T11.2018</vt:lpstr>
      <vt:lpstr>Thi CQ</vt:lpstr>
      <vt:lpstr>T11.2018!Print_Titles</vt:lpstr>
      <vt:lpstr>'Thi CQ'!Print_Titles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2018-11-07T03:41:26Z</dcterms:modified>
</cp:coreProperties>
</file>